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240" yWindow="135" windowWidth="11355" windowHeight="6150"/>
  </bookViews>
  <sheets>
    <sheet name="16.09.2022" sheetId="1" r:id="rId1"/>
    <sheet name="Dop" sheetId="2" r:id="rId2"/>
  </sheets>
  <definedNames>
    <definedName name="Группа">Dop!$B$3</definedName>
    <definedName name="Дата_Печати">Dop!$B$2</definedName>
    <definedName name="Дата_Сост">Dop!$B$1</definedName>
    <definedName name="С3">'16.09.2022'!#REF!</definedName>
    <definedName name="Физ_Норма">Dop!$B$4</definedName>
  </definedNames>
  <calcPr calcId="125725"/>
</workbook>
</file>

<file path=xl/calcChain.xml><?xml version="1.0" encoding="utf-8"?>
<calcChain xmlns="http://schemas.openxmlformats.org/spreadsheetml/2006/main">
  <c r="CB101" i="1"/>
  <c r="CA101"/>
  <c r="BZ101"/>
  <c r="BY101"/>
  <c r="BX101"/>
  <c r="BW101"/>
  <c r="BV101"/>
  <c r="BU101"/>
  <c r="BT101"/>
  <c r="BS101"/>
  <c r="BR101"/>
  <c r="BQ101"/>
  <c r="BP101"/>
  <c r="BO101"/>
  <c r="BN101"/>
  <c r="BM101"/>
  <c r="BL101"/>
  <c r="BK101"/>
  <c r="BJ101"/>
  <c r="BI101"/>
  <c r="BH101"/>
  <c r="BG101"/>
  <c r="BF101"/>
  <c r="BE101"/>
  <c r="BD101"/>
  <c r="BC101"/>
  <c r="BB101"/>
  <c r="BA101"/>
  <c r="AZ101"/>
  <c r="AY101"/>
  <c r="AX101"/>
  <c r="AW101"/>
  <c r="AV101"/>
  <c r="AU101"/>
  <c r="AT101"/>
  <c r="AS101"/>
  <c r="AR101"/>
  <c r="AQ101"/>
  <c r="AP101"/>
  <c r="AO101"/>
  <c r="AN101"/>
  <c r="AM101"/>
  <c r="AL101"/>
  <c r="AK101"/>
  <c r="AJ101"/>
  <c r="AI101"/>
  <c r="AH101"/>
  <c r="AG101"/>
  <c r="AF101"/>
  <c r="AE101"/>
  <c r="AD101"/>
  <c r="AC101"/>
  <c r="AB101"/>
  <c r="AA101"/>
  <c r="Z101"/>
  <c r="Y101"/>
  <c r="X101"/>
  <c r="W101"/>
  <c r="V101"/>
  <c r="U101"/>
  <c r="T101"/>
  <c r="S101"/>
  <c r="R101"/>
  <c r="Q101"/>
  <c r="P101"/>
  <c r="O101"/>
  <c r="N101"/>
  <c r="M101"/>
  <c r="L101"/>
  <c r="K101"/>
  <c r="J101"/>
  <c r="I101"/>
  <c r="H101"/>
  <c r="G101"/>
  <c r="F101"/>
  <c r="E101"/>
  <c r="D101"/>
  <c r="A98"/>
  <c r="C98"/>
  <c r="A97"/>
  <c r="C97"/>
  <c r="A96"/>
  <c r="C96"/>
  <c r="A95"/>
  <c r="C95"/>
  <c r="A89"/>
  <c r="C89"/>
  <c r="A88"/>
  <c r="C88"/>
  <c r="A87"/>
  <c r="C87"/>
  <c r="A86"/>
  <c r="C86"/>
  <c r="A85"/>
  <c r="C85"/>
  <c r="A79"/>
  <c r="C79"/>
  <c r="A78"/>
  <c r="C78"/>
  <c r="A77"/>
  <c r="C77"/>
  <c r="A76"/>
  <c r="C76"/>
  <c r="A75"/>
  <c r="C75"/>
  <c r="A69"/>
  <c r="C69"/>
  <c r="A68"/>
  <c r="C68"/>
  <c r="A67"/>
  <c r="C67"/>
  <c r="A66"/>
  <c r="C66"/>
  <c r="A65"/>
  <c r="C65"/>
  <c r="A60"/>
  <c r="C60"/>
  <c r="A59"/>
  <c r="C59"/>
  <c r="A58"/>
  <c r="C58"/>
  <c r="A57"/>
  <c r="C57"/>
  <c r="A56"/>
  <c r="C56"/>
  <c r="A55"/>
  <c r="C55"/>
  <c r="A49"/>
  <c r="C49"/>
  <c r="A48"/>
  <c r="C48"/>
  <c r="A47"/>
  <c r="C47"/>
  <c r="A46"/>
  <c r="C46"/>
  <c r="A40"/>
  <c r="C40"/>
  <c r="A39"/>
  <c r="C39"/>
  <c r="A38"/>
  <c r="C38"/>
  <c r="A37"/>
  <c r="C37"/>
  <c r="A36"/>
  <c r="C36"/>
  <c r="A30"/>
  <c r="C30"/>
  <c r="A29"/>
  <c r="C29"/>
  <c r="A28"/>
  <c r="C28"/>
  <c r="A27"/>
  <c r="C27"/>
  <c r="A26"/>
  <c r="C26"/>
  <c r="A20"/>
  <c r="C20"/>
  <c r="A19"/>
  <c r="C19"/>
  <c r="C18"/>
  <c r="A17"/>
  <c r="C17"/>
  <c r="A16"/>
  <c r="C16"/>
  <c r="A10"/>
  <c r="C10"/>
  <c r="A9"/>
  <c r="C9"/>
  <c r="A8"/>
  <c r="C8"/>
  <c r="A7"/>
  <c r="C7"/>
  <c r="A6"/>
  <c r="C6"/>
  <c r="A5"/>
  <c r="C5"/>
</calcChain>
</file>

<file path=xl/sharedStrings.xml><?xml version="1.0" encoding="utf-8"?>
<sst xmlns="http://schemas.openxmlformats.org/spreadsheetml/2006/main" count="186" uniqueCount="138">
  <si>
    <t>всего</t>
  </si>
  <si>
    <t>Белки, г</t>
  </si>
  <si>
    <t>в т.ч. жив.</t>
  </si>
  <si>
    <t>в т.ч. раст.</t>
  </si>
  <si>
    <t>ЭЦ, ккал</t>
  </si>
  <si>
    <t>Жиры, г</t>
  </si>
  <si>
    <t>НЖК</t>
  </si>
  <si>
    <t>ПНЖК</t>
  </si>
  <si>
    <t>Холестерин</t>
  </si>
  <si>
    <t>МД</t>
  </si>
  <si>
    <t>Крахмал</t>
  </si>
  <si>
    <t>ПВ</t>
  </si>
  <si>
    <t>РПВ</t>
  </si>
  <si>
    <t>НПВ</t>
  </si>
  <si>
    <t>Органические кислоты</t>
  </si>
  <si>
    <t>Зола</t>
  </si>
  <si>
    <t>Na</t>
  </si>
  <si>
    <t>K</t>
  </si>
  <si>
    <t>Ca</t>
  </si>
  <si>
    <t>Mg</t>
  </si>
  <si>
    <t>P</t>
  </si>
  <si>
    <t>Fe</t>
  </si>
  <si>
    <t>B</t>
  </si>
  <si>
    <t>РР</t>
  </si>
  <si>
    <t>НЭ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</si>
  <si>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</si>
  <si>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</si>
  <si>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</si>
  <si>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</si>
  <si>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</si>
  <si>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</si>
  <si>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</si>
  <si>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</si>
  <si>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</si>
  <si>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</si>
  <si>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</si>
  <si>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</si>
  <si>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</si>
  <si>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</si>
  <si>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</si>
  <si>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</si>
  <si>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</si>
  <si>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</si>
  <si>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</si>
  <si>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</si>
  <si>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</si>
  <si>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</si>
  <si>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</si>
  <si>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</si>
  <si>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</si>
  <si>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</si>
  <si>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</si>
  <si>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</si>
  <si>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</si>
  <si>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</si>
  <si>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</si>
  <si>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</si>
  <si>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</si>
  <si>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</si>
  <si>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</si>
  <si>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</si>
  <si>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</si>
  <si>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</si>
  <si>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</si>
  <si>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</si>
  <si>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</si>
  <si>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</si>
  <si>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</si>
  <si>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Ph</t>
  </si>
  <si>
    <t>МЖК</t>
  </si>
  <si>
    <t>А,мг</t>
  </si>
  <si>
    <t>РЭ,мкг</t>
  </si>
  <si>
    <t>ТЭ,мг</t>
  </si>
  <si>
    <t>Витамины, мг</t>
  </si>
  <si>
    <t>Минеральные элементы, мг</t>
  </si>
  <si>
    <t>Вы-ход, г</t>
  </si>
  <si>
    <t>Угле-воды, г</t>
  </si>
  <si>
    <t>Дата составления</t>
  </si>
  <si>
    <t>Дата печати</t>
  </si>
  <si>
    <t>Группа</t>
  </si>
  <si>
    <t>Физ.Норма</t>
  </si>
  <si>
    <t>Но-мер рец.</t>
  </si>
  <si>
    <t>Прием пищи, наименование изделий (блюд)</t>
  </si>
  <si>
    <t>Вита-мин С, мг</t>
  </si>
  <si>
    <t>1 день</t>
  </si>
  <si>
    <t>12-18 завтрак</t>
  </si>
  <si>
    <t>без физ.норм</t>
  </si>
  <si>
    <t>Завтрак</t>
  </si>
  <si>
    <t>Биточки (котлеты) из мяса говядины с морковью</t>
  </si>
  <si>
    <t>Соус красный основной</t>
  </si>
  <si>
    <t>Макаронные изделия отварные</t>
  </si>
  <si>
    <t>Чай</t>
  </si>
  <si>
    <t>Хлеб крестьянский с Валитек-8</t>
  </si>
  <si>
    <t>Хлеб ржаной</t>
  </si>
  <si>
    <t>Итого за 'Завтрак'</t>
  </si>
  <si>
    <t>Итого за день</t>
  </si>
  <si>
    <t>2 день</t>
  </si>
  <si>
    <t>Салат из припущенной моркови с растительным маслом</t>
  </si>
  <si>
    <t>Запеканка (сырники) из творога</t>
  </si>
  <si>
    <t>Молоко сгущенное</t>
  </si>
  <si>
    <t>Кисель плодово-ягодный из концентрата</t>
  </si>
  <si>
    <t>Батон с каротином</t>
  </si>
  <si>
    <t>3 день</t>
  </si>
  <si>
    <t>Зразы или рулет из рыбы (минтай)</t>
  </si>
  <si>
    <t xml:space="preserve">Рис припущенный с овощами </t>
  </si>
  <si>
    <t>Чай с лимоном</t>
  </si>
  <si>
    <t>4 день</t>
  </si>
  <si>
    <t>Хлеб с маслом</t>
  </si>
  <si>
    <t>Компот из сухофруктов</t>
  </si>
  <si>
    <t>5 день</t>
  </si>
  <si>
    <t>Хлеб с маслом и сыром</t>
  </si>
  <si>
    <t>Каша пшеничная молочная с маслом сливочным</t>
  </si>
  <si>
    <t>Чай с молоком</t>
  </si>
  <si>
    <t>6 день</t>
  </si>
  <si>
    <t>Печень тушеная (безмолочное)</t>
  </si>
  <si>
    <t>Каша гречневая рассыпчатая</t>
  </si>
  <si>
    <t>7 день</t>
  </si>
  <si>
    <t>Рыба, запеченная в омлете</t>
  </si>
  <si>
    <t>Каша рисовая рассыпчатая</t>
  </si>
  <si>
    <t>8 день</t>
  </si>
  <si>
    <t>Фрикадельки из мяса говядины припущенные</t>
  </si>
  <si>
    <t>Картофельное пюре</t>
  </si>
  <si>
    <t>Напиток с витаминами Витошка</t>
  </si>
  <si>
    <t>9 день</t>
  </si>
  <si>
    <t>Биточки (котлеты) из мяса кур (вариант 2)</t>
  </si>
  <si>
    <t>10 день</t>
  </si>
  <si>
    <t>Яйцо отварное</t>
  </si>
  <si>
    <t>Каша ячневая молочная с маслом сливочным</t>
  </si>
  <si>
    <t>Итого за период</t>
  </si>
  <si>
    <r>
      <t>В</t>
    </r>
    <r>
      <rPr>
        <vertAlign val="subscript"/>
        <sz val="10"/>
        <rFont val="Times New Roman"/>
        <family val="1"/>
        <charset val="204"/>
      </rPr>
      <t>1</t>
    </r>
  </si>
  <si>
    <r>
      <t>В</t>
    </r>
    <r>
      <rPr>
        <vertAlign val="subscript"/>
        <sz val="10"/>
        <rFont val="Times New Roman"/>
        <family val="1"/>
        <charset val="204"/>
      </rPr>
      <t>2</t>
    </r>
  </si>
  <si>
    <t>,</t>
  </si>
  <si>
    <t>Исполнитель.: технолог отдела организации питания МАУ "СПТЦ"</t>
  </si>
  <si>
    <t>телефон: 8 (34383) 3-37-01</t>
  </si>
  <si>
    <t>e-mail: pitanie_sptc@ekarpinsk.ru</t>
  </si>
  <si>
    <t xml:space="preserve">01.09.2022 г. </t>
  </si>
  <si>
    <t>пром.</t>
  </si>
  <si>
    <t>Плов из мяса кур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</si>
</sst>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6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vertAlign val="subscript"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164" fontId="0" fillId="0" borderId="0" xfId="0" applyNumberForma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top"/>
    </xf>
    <xf numFmtId="49" fontId="2" fillId="0" borderId="0" xfId="0" quotePrefix="1" applyNumberFormat="1" applyFont="1" applyAlignment="1">
      <alignment vertical="top" wrapText="1"/>
    </xf>
    <xf numFmtId="0" fontId="2" fillId="0" borderId="0" xfId="0" applyNumberFormat="1" applyFont="1" applyAlignment="1">
      <alignment vertical="top"/>
    </xf>
    <xf numFmtId="0" fontId="2" fillId="0" borderId="4" xfId="0" applyNumberFormat="1" applyFont="1" applyBorder="1" applyAlignment="1">
      <alignment horizontal="center" vertical="top"/>
    </xf>
    <xf numFmtId="49" fontId="2" fillId="0" borderId="4" xfId="0" applyNumberFormat="1" applyFont="1" applyBorder="1" applyAlignment="1">
      <alignment vertical="top" wrapText="1"/>
    </xf>
    <xf numFmtId="0" fontId="2" fillId="0" borderId="4" xfId="0" applyNumberFormat="1" applyFont="1" applyBorder="1" applyAlignment="1">
      <alignment vertical="top"/>
    </xf>
    <xf numFmtId="0" fontId="2" fillId="0" borderId="4" xfId="0" applyFont="1" applyBorder="1"/>
    <xf numFmtId="0" fontId="2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vertical="top" wrapText="1"/>
    </xf>
    <xf numFmtId="0" fontId="2" fillId="0" borderId="1" xfId="0" applyNumberFormat="1" applyFont="1" applyBorder="1" applyAlignment="1">
      <alignment vertical="top"/>
    </xf>
    <xf numFmtId="0" fontId="3" fillId="0" borderId="0" xfId="0" applyNumberFormat="1" applyFont="1" applyAlignment="1">
      <alignment horizontal="center" vertical="top"/>
    </xf>
    <xf numFmtId="49" fontId="3" fillId="0" borderId="0" xfId="0" applyNumberFormat="1" applyFont="1" applyAlignment="1">
      <alignment vertical="top" wrapText="1"/>
    </xf>
    <xf numFmtId="0" fontId="3" fillId="0" borderId="0" xfId="0" applyNumberFormat="1" applyFont="1" applyAlignment="1">
      <alignment vertical="top"/>
    </xf>
    <xf numFmtId="0" fontId="3" fillId="0" borderId="0" xfId="0" applyFont="1"/>
    <xf numFmtId="49" fontId="2" fillId="0" borderId="0" xfId="0" applyNumberFormat="1" applyFont="1" applyAlignment="1">
      <alignment vertical="top" wrapText="1"/>
    </xf>
    <xf numFmtId="0" fontId="2" fillId="0" borderId="4" xfId="0" applyNumberFormat="1" applyFont="1" applyBorder="1" applyAlignment="1">
      <alignment horizontal="center" vertical="top"/>
    </xf>
    <xf numFmtId="0" fontId="5" fillId="0" borderId="0" xfId="0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LC119"/>
  <sheetViews>
    <sheetView tabSelected="1" view="pageLayout" topLeftCell="A97" zoomScaleNormal="100" workbookViewId="0">
      <selection activeCell="B38" sqref="B38"/>
    </sheetView>
  </sheetViews>
  <sheetFormatPr defaultRowHeight="12.75" customHeight="1"/>
  <cols>
    <col min="1" max="1" width="5.140625" style="7" customWidth="1"/>
    <col min="2" max="2" width="51.42578125" style="21" customWidth="1"/>
    <col min="3" max="3" width="6.28515625" style="9" customWidth="1"/>
    <col min="4" max="4" width="7.7109375" style="9" customWidth="1"/>
    <col min="5" max="5" width="6.7109375" style="9" hidden="1" customWidth="1"/>
    <col min="6" max="6" width="7.5703125" style="9" customWidth="1"/>
    <col min="7" max="7" width="6.7109375" style="9" hidden="1" customWidth="1"/>
    <col min="8" max="8" width="7.140625" style="9" customWidth="1"/>
    <col min="9" max="9" width="6.42578125" style="9" customWidth="1"/>
    <col min="10" max="22" width="8.85546875" style="9" hidden="1" customWidth="1"/>
    <col min="23" max="23" width="7.140625" style="9" hidden="1" customWidth="1"/>
    <col min="24" max="25" width="5.7109375" style="9" hidden="1" customWidth="1"/>
    <col min="26" max="26" width="7.28515625" style="9" hidden="1" customWidth="1"/>
    <col min="27" max="28" width="5.7109375" style="9" hidden="1" customWidth="1"/>
    <col min="29" max="29" width="7" style="9" hidden="1" customWidth="1"/>
    <col min="30" max="31" width="5.7109375" style="9" hidden="1" customWidth="1"/>
    <col min="32" max="32" width="5" style="9" hidden="1" customWidth="1"/>
    <col min="33" max="33" width="5.7109375" style="9" hidden="1" customWidth="1"/>
    <col min="34" max="34" width="4" style="9" hidden="1" customWidth="1"/>
    <col min="35" max="35" width="8.140625" style="9" hidden="1" customWidth="1"/>
    <col min="36" max="80" width="8.85546875" style="2" hidden="1" customWidth="1"/>
    <col min="81" max="240" width="9.140625" style="2" hidden="1" customWidth="1"/>
    <col min="241" max="255" width="9.140625" style="2" hidden="1"/>
    <col min="316" max="16384" width="9.140625" style="2"/>
  </cols>
  <sheetData>
    <row r="1" spans="1:315" ht="12.75" customHeight="1">
      <c r="A1" s="25" t="s">
        <v>81</v>
      </c>
      <c r="B1" s="24" t="s">
        <v>82</v>
      </c>
      <c r="C1" s="24" t="s">
        <v>75</v>
      </c>
      <c r="D1" s="24" t="s">
        <v>1</v>
      </c>
      <c r="E1" s="24"/>
      <c r="F1" s="24" t="s">
        <v>5</v>
      </c>
      <c r="G1" s="24"/>
      <c r="H1" s="24" t="s">
        <v>76</v>
      </c>
      <c r="I1" s="24" t="s">
        <v>4</v>
      </c>
      <c r="J1" s="3" t="s">
        <v>6</v>
      </c>
      <c r="K1" s="3" t="s">
        <v>7</v>
      </c>
      <c r="L1" s="3" t="s">
        <v>69</v>
      </c>
      <c r="M1" s="3" t="s">
        <v>8</v>
      </c>
      <c r="N1" s="3" t="s">
        <v>9</v>
      </c>
      <c r="O1" s="3" t="s">
        <v>10</v>
      </c>
      <c r="P1" s="3" t="s">
        <v>11</v>
      </c>
      <c r="Q1" s="3" t="s">
        <v>12</v>
      </c>
      <c r="R1" s="3" t="s">
        <v>13</v>
      </c>
      <c r="S1" s="3" t="s">
        <v>14</v>
      </c>
      <c r="T1" s="3" t="s">
        <v>15</v>
      </c>
      <c r="U1" s="3" t="s">
        <v>16</v>
      </c>
      <c r="V1" s="3" t="s">
        <v>17</v>
      </c>
      <c r="W1" s="24" t="s">
        <v>74</v>
      </c>
      <c r="X1" s="24"/>
      <c r="Y1" s="24"/>
      <c r="Z1" s="24"/>
      <c r="AA1" s="4" t="s">
        <v>73</v>
      </c>
      <c r="AB1" s="4"/>
      <c r="AC1" s="4"/>
      <c r="AD1" s="4"/>
      <c r="AE1" s="4"/>
      <c r="AF1" s="4"/>
      <c r="AG1" s="4"/>
      <c r="AH1" s="4"/>
      <c r="AI1" s="24" t="s">
        <v>83</v>
      </c>
      <c r="AJ1" s="5" t="s">
        <v>25</v>
      </c>
      <c r="AK1" s="5" t="s">
        <v>26</v>
      </c>
      <c r="AL1" s="5" t="s">
        <v>27</v>
      </c>
      <c r="AM1" s="5" t="s">
        <v>28</v>
      </c>
      <c r="AN1" s="5" t="s">
        <v>29</v>
      </c>
      <c r="AO1" s="5" t="s">
        <v>30</v>
      </c>
      <c r="AP1" s="5" t="s">
        <v>31</v>
      </c>
      <c r="AQ1" s="5" t="s">
        <v>32</v>
      </c>
      <c r="AR1" s="5" t="s">
        <v>33</v>
      </c>
      <c r="AS1" s="5" t="s">
        <v>34</v>
      </c>
      <c r="AT1" s="5" t="s">
        <v>35</v>
      </c>
      <c r="AU1" s="5" t="s">
        <v>36</v>
      </c>
      <c r="AV1" s="5" t="s">
        <v>37</v>
      </c>
      <c r="AW1" s="5" t="s">
        <v>38</v>
      </c>
      <c r="AX1" s="5" t="s">
        <v>39</v>
      </c>
      <c r="AY1" s="5" t="s">
        <v>40</v>
      </c>
      <c r="AZ1" s="5" t="s">
        <v>41</v>
      </c>
      <c r="BA1" s="5" t="s">
        <v>42</v>
      </c>
      <c r="BB1" s="5" t="s">
        <v>43</v>
      </c>
      <c r="BC1" s="5" t="s">
        <v>44</v>
      </c>
      <c r="BD1" s="5" t="s">
        <v>45</v>
      </c>
      <c r="BE1" s="5" t="s">
        <v>46</v>
      </c>
      <c r="BF1" s="5" t="s">
        <v>47</v>
      </c>
      <c r="BG1" s="5" t="s">
        <v>48</v>
      </c>
      <c r="BH1" s="5" t="s">
        <v>49</v>
      </c>
      <c r="BI1" s="5" t="s">
        <v>50</v>
      </c>
      <c r="BJ1" s="5" t="s">
        <v>51</v>
      </c>
      <c r="BK1" s="5" t="s">
        <v>52</v>
      </c>
      <c r="BL1" s="5" t="s">
        <v>53</v>
      </c>
      <c r="BM1" s="5" t="s">
        <v>54</v>
      </c>
      <c r="BN1" s="5" t="s">
        <v>55</v>
      </c>
      <c r="BO1" s="5" t="s">
        <v>56</v>
      </c>
      <c r="BP1" s="5" t="s">
        <v>57</v>
      </c>
      <c r="BQ1" s="5" t="s">
        <v>58</v>
      </c>
      <c r="BR1" s="5" t="s">
        <v>59</v>
      </c>
      <c r="BS1" s="5" t="s">
        <v>60</v>
      </c>
      <c r="BT1" s="5" t="s">
        <v>61</v>
      </c>
      <c r="BU1" s="5" t="s">
        <v>62</v>
      </c>
      <c r="BV1" s="5" t="s">
        <v>63</v>
      </c>
      <c r="BW1" s="5" t="s">
        <v>64</v>
      </c>
      <c r="BX1" s="5" t="s">
        <v>65</v>
      </c>
      <c r="BY1" s="5" t="s">
        <v>66</v>
      </c>
      <c r="BZ1" s="5" t="s">
        <v>67</v>
      </c>
      <c r="CA1" s="5" t="s">
        <v>68</v>
      </c>
      <c r="CB1" s="5"/>
    </row>
    <row r="2" spans="1:315" ht="12.75" customHeight="1">
      <c r="A2" s="26"/>
      <c r="B2" s="24"/>
      <c r="C2" s="24"/>
      <c r="D2" s="6" t="s">
        <v>0</v>
      </c>
      <c r="E2" s="6" t="s">
        <v>2</v>
      </c>
      <c r="F2" s="6" t="s">
        <v>0</v>
      </c>
      <c r="G2" s="6" t="s">
        <v>3</v>
      </c>
      <c r="H2" s="24"/>
      <c r="I2" s="24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 t="s">
        <v>18</v>
      </c>
      <c r="X2" s="3" t="s">
        <v>19</v>
      </c>
      <c r="Y2" s="3" t="s">
        <v>20</v>
      </c>
      <c r="Z2" s="3" t="s">
        <v>21</v>
      </c>
      <c r="AA2" s="3" t="s">
        <v>70</v>
      </c>
      <c r="AB2" s="3" t="s">
        <v>22</v>
      </c>
      <c r="AC2" s="3" t="s">
        <v>71</v>
      </c>
      <c r="AD2" s="3" t="s">
        <v>72</v>
      </c>
      <c r="AE2" s="3" t="s">
        <v>129</v>
      </c>
      <c r="AF2" s="3" t="s">
        <v>130</v>
      </c>
      <c r="AG2" s="3" t="s">
        <v>23</v>
      </c>
      <c r="AH2" s="3" t="s">
        <v>24</v>
      </c>
      <c r="AI2" s="24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</row>
    <row r="3" spans="1:315" ht="12.75" customHeight="1">
      <c r="B3" s="8" t="s">
        <v>84</v>
      </c>
    </row>
    <row r="4" spans="1:315" ht="12.75" customHeight="1">
      <c r="B4" s="8" t="s">
        <v>87</v>
      </c>
    </row>
    <row r="5" spans="1:315" s="13" customFormat="1" ht="12.75" customHeight="1">
      <c r="A5" s="10" t="str">
        <f>"24/8"</f>
        <v>24/8</v>
      </c>
      <c r="B5" s="11" t="s">
        <v>88</v>
      </c>
      <c r="C5" s="12" t="str">
        <f>"100"</f>
        <v>100</v>
      </c>
      <c r="D5" s="12">
        <v>13.92</v>
      </c>
      <c r="E5" s="12">
        <v>13.84</v>
      </c>
      <c r="F5" s="12">
        <v>14.96</v>
      </c>
      <c r="G5" s="12">
        <v>4.97</v>
      </c>
      <c r="H5" s="12">
        <v>6.57</v>
      </c>
      <c r="I5" s="12">
        <v>215.11406512000002</v>
      </c>
      <c r="J5" s="12">
        <v>5.85</v>
      </c>
      <c r="K5" s="12">
        <v>3.25</v>
      </c>
      <c r="L5" s="12">
        <v>0</v>
      </c>
      <c r="M5" s="12">
        <v>0</v>
      </c>
      <c r="N5" s="12">
        <v>2.2799999999999998</v>
      </c>
      <c r="O5" s="12">
        <v>3.45</v>
      </c>
      <c r="P5" s="12">
        <v>0.84</v>
      </c>
      <c r="Q5" s="12">
        <v>0</v>
      </c>
      <c r="R5" s="12">
        <v>0</v>
      </c>
      <c r="S5" s="12">
        <v>0.11</v>
      </c>
      <c r="T5" s="12">
        <v>1.67</v>
      </c>
      <c r="U5" s="12">
        <v>292.62</v>
      </c>
      <c r="V5" s="12">
        <v>263.88</v>
      </c>
      <c r="W5" s="12">
        <v>30.21</v>
      </c>
      <c r="X5" s="12">
        <v>24.18</v>
      </c>
      <c r="Y5" s="12">
        <v>151.34</v>
      </c>
      <c r="Z5" s="12">
        <v>2.09</v>
      </c>
      <c r="AA5" s="12">
        <v>16.2</v>
      </c>
      <c r="AB5" s="12">
        <v>1637.6</v>
      </c>
      <c r="AC5" s="12">
        <v>428.2</v>
      </c>
      <c r="AD5" s="12">
        <v>2.76</v>
      </c>
      <c r="AE5" s="12">
        <v>0.05</v>
      </c>
      <c r="AF5" s="12">
        <v>0.14000000000000001</v>
      </c>
      <c r="AG5" s="12">
        <v>2.74</v>
      </c>
      <c r="AH5" s="12">
        <v>6.35</v>
      </c>
      <c r="AI5" s="12">
        <v>0.26</v>
      </c>
      <c r="AJ5" s="13">
        <v>0</v>
      </c>
      <c r="AK5" s="13">
        <v>765.66</v>
      </c>
      <c r="AL5" s="13">
        <v>591.69000000000005</v>
      </c>
      <c r="AM5" s="13">
        <v>1096.81</v>
      </c>
      <c r="AN5" s="13">
        <v>1733.72</v>
      </c>
      <c r="AO5" s="13">
        <v>333.3</v>
      </c>
      <c r="AP5" s="13">
        <v>591.05999999999995</v>
      </c>
      <c r="AQ5" s="13">
        <v>161.55000000000001</v>
      </c>
      <c r="AR5" s="13">
        <v>605.35</v>
      </c>
      <c r="AS5" s="13">
        <v>768.7</v>
      </c>
      <c r="AT5" s="13">
        <v>755.69</v>
      </c>
      <c r="AU5" s="13">
        <v>1261.01</v>
      </c>
      <c r="AV5" s="13">
        <v>487.07</v>
      </c>
      <c r="AW5" s="13">
        <v>646.66</v>
      </c>
      <c r="AX5" s="13">
        <v>2289.98</v>
      </c>
      <c r="AY5" s="13">
        <v>181.23</v>
      </c>
      <c r="AZ5" s="13">
        <v>524.49</v>
      </c>
      <c r="BA5" s="13">
        <v>601.92999999999995</v>
      </c>
      <c r="BB5" s="13">
        <v>490.17</v>
      </c>
      <c r="BC5" s="13">
        <v>205.82</v>
      </c>
      <c r="BD5" s="13">
        <v>0</v>
      </c>
      <c r="BE5" s="13">
        <v>0</v>
      </c>
      <c r="BF5" s="13">
        <v>0</v>
      </c>
      <c r="BG5" s="13">
        <v>0</v>
      </c>
      <c r="BH5" s="13">
        <v>0</v>
      </c>
      <c r="BI5" s="13">
        <v>0</v>
      </c>
      <c r="BJ5" s="13">
        <v>0</v>
      </c>
      <c r="BK5" s="13">
        <v>0.28000000000000003</v>
      </c>
      <c r="BL5" s="13">
        <v>0</v>
      </c>
      <c r="BM5" s="13">
        <v>0.18</v>
      </c>
      <c r="BN5" s="13">
        <v>0.01</v>
      </c>
      <c r="BO5" s="13">
        <v>0.03</v>
      </c>
      <c r="BP5" s="13">
        <v>0</v>
      </c>
      <c r="BQ5" s="13">
        <v>0</v>
      </c>
      <c r="BR5" s="13">
        <v>0</v>
      </c>
      <c r="BS5" s="13">
        <v>1.06</v>
      </c>
      <c r="BT5" s="13">
        <v>0</v>
      </c>
      <c r="BU5" s="13">
        <v>0</v>
      </c>
      <c r="BV5" s="13">
        <v>2.85</v>
      </c>
      <c r="BW5" s="13">
        <v>0</v>
      </c>
      <c r="BX5" s="13">
        <v>0</v>
      </c>
      <c r="BY5" s="13">
        <v>0</v>
      </c>
      <c r="BZ5" s="13">
        <v>0</v>
      </c>
      <c r="CA5" s="13">
        <v>0</v>
      </c>
      <c r="CB5" s="13">
        <v>86.03</v>
      </c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</row>
    <row r="6" spans="1:315" s="13" customFormat="1" ht="12.75" customHeight="1">
      <c r="A6" s="10" t="str">
        <f>"8/11"</f>
        <v>8/11</v>
      </c>
      <c r="B6" s="11" t="s">
        <v>89</v>
      </c>
      <c r="C6" s="12" t="str">
        <f>"30"</f>
        <v>30</v>
      </c>
      <c r="D6" s="12">
        <v>0.21</v>
      </c>
      <c r="E6" s="12">
        <v>0</v>
      </c>
      <c r="F6" s="12">
        <v>0.64</v>
      </c>
      <c r="G6" s="12">
        <v>0.5</v>
      </c>
      <c r="H6" s="12">
        <v>1.55</v>
      </c>
      <c r="I6" s="12">
        <v>12.653760431754</v>
      </c>
      <c r="J6" s="12">
        <v>0.23</v>
      </c>
      <c r="K6" s="12">
        <v>0.36</v>
      </c>
      <c r="L6" s="12">
        <v>0</v>
      </c>
      <c r="M6" s="12">
        <v>0</v>
      </c>
      <c r="N6" s="12">
        <v>0.69</v>
      </c>
      <c r="O6" s="12">
        <v>0.76</v>
      </c>
      <c r="P6" s="12">
        <v>0.11</v>
      </c>
      <c r="Q6" s="12">
        <v>0</v>
      </c>
      <c r="R6" s="12">
        <v>0</v>
      </c>
      <c r="S6" s="12">
        <v>0.04</v>
      </c>
      <c r="T6" s="12">
        <v>7.0000000000000007E-2</v>
      </c>
      <c r="U6" s="12">
        <v>0.7</v>
      </c>
      <c r="V6" s="12">
        <v>14.12</v>
      </c>
      <c r="W6" s="12">
        <v>1</v>
      </c>
      <c r="X6" s="12">
        <v>1.31</v>
      </c>
      <c r="Y6" s="12">
        <v>2.69</v>
      </c>
      <c r="Z6" s="12">
        <v>0.05</v>
      </c>
      <c r="AA6" s="12">
        <v>1.77</v>
      </c>
      <c r="AB6" s="12">
        <v>168.06</v>
      </c>
      <c r="AC6" s="12">
        <v>49.21</v>
      </c>
      <c r="AD6" s="12">
        <v>0.28000000000000003</v>
      </c>
      <c r="AE6" s="12">
        <v>0</v>
      </c>
      <c r="AF6" s="12">
        <v>0</v>
      </c>
      <c r="AG6" s="12">
        <v>0.04</v>
      </c>
      <c r="AH6" s="12">
        <v>0.1</v>
      </c>
      <c r="AI6" s="12">
        <v>0.05</v>
      </c>
      <c r="AJ6" s="13">
        <v>0</v>
      </c>
      <c r="AK6" s="13">
        <v>6.39</v>
      </c>
      <c r="AL6" s="13">
        <v>5.76</v>
      </c>
      <c r="AM6" s="13">
        <v>10.39</v>
      </c>
      <c r="AN6" s="13">
        <v>3.72</v>
      </c>
      <c r="AO6" s="13">
        <v>1.99</v>
      </c>
      <c r="AP6" s="13">
        <v>4.32</v>
      </c>
      <c r="AQ6" s="13">
        <v>1.4</v>
      </c>
      <c r="AR6" s="13">
        <v>6.5</v>
      </c>
      <c r="AS6" s="13">
        <v>4.82</v>
      </c>
      <c r="AT6" s="13">
        <v>5.49</v>
      </c>
      <c r="AU6" s="13">
        <v>6.61</v>
      </c>
      <c r="AV6" s="13">
        <v>2.67</v>
      </c>
      <c r="AW6" s="13">
        <v>4.68</v>
      </c>
      <c r="AX6" s="13">
        <v>40.67</v>
      </c>
      <c r="AY6" s="13">
        <v>0</v>
      </c>
      <c r="AZ6" s="13">
        <v>11.99</v>
      </c>
      <c r="BA6" s="13">
        <v>6.56</v>
      </c>
      <c r="BB6" s="13">
        <v>3.34</v>
      </c>
      <c r="BC6" s="13">
        <v>2.58</v>
      </c>
      <c r="BD6" s="13">
        <v>0.01</v>
      </c>
      <c r="BE6" s="13">
        <v>0</v>
      </c>
      <c r="BF6" s="13">
        <v>0</v>
      </c>
      <c r="BG6" s="13">
        <v>0.01</v>
      </c>
      <c r="BH6" s="13">
        <v>0.01</v>
      </c>
      <c r="BI6" s="13">
        <v>0.02</v>
      </c>
      <c r="BJ6" s="13">
        <v>0</v>
      </c>
      <c r="BK6" s="13">
        <v>0.1</v>
      </c>
      <c r="BL6" s="13">
        <v>0</v>
      </c>
      <c r="BM6" s="13">
        <v>0.04</v>
      </c>
      <c r="BN6" s="13">
        <v>0</v>
      </c>
      <c r="BO6" s="13">
        <v>0</v>
      </c>
      <c r="BP6" s="13">
        <v>0</v>
      </c>
      <c r="BQ6" s="13">
        <v>0</v>
      </c>
      <c r="BR6" s="13">
        <v>0.01</v>
      </c>
      <c r="BS6" s="13">
        <v>0.16</v>
      </c>
      <c r="BT6" s="13">
        <v>0</v>
      </c>
      <c r="BU6" s="13">
        <v>0</v>
      </c>
      <c r="BV6" s="13">
        <v>0.3</v>
      </c>
      <c r="BW6" s="13">
        <v>0</v>
      </c>
      <c r="BX6" s="13">
        <v>0</v>
      </c>
      <c r="BY6" s="13">
        <v>0</v>
      </c>
      <c r="BZ6" s="13">
        <v>0</v>
      </c>
      <c r="CA6" s="13">
        <v>0</v>
      </c>
      <c r="CB6" s="13">
        <v>30.85</v>
      </c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</row>
    <row r="7" spans="1:315" s="13" customFormat="1" ht="12.75" customHeight="1">
      <c r="A7" s="10" t="str">
        <f>"46/3"</f>
        <v>46/3</v>
      </c>
      <c r="B7" s="11" t="s">
        <v>90</v>
      </c>
      <c r="C7" s="12" t="str">
        <f>"180"</f>
        <v>180</v>
      </c>
      <c r="D7" s="12">
        <v>6.36</v>
      </c>
      <c r="E7" s="12">
        <v>0.04</v>
      </c>
      <c r="F7" s="12">
        <v>3.57</v>
      </c>
      <c r="G7" s="12">
        <v>0.8</v>
      </c>
      <c r="H7" s="12">
        <v>40.93</v>
      </c>
      <c r="I7" s="12">
        <v>220.7282094</v>
      </c>
      <c r="J7" s="12">
        <v>2.2400000000000002</v>
      </c>
      <c r="K7" s="12">
        <v>0.1</v>
      </c>
      <c r="L7" s="12">
        <v>0</v>
      </c>
      <c r="M7" s="12">
        <v>0</v>
      </c>
      <c r="N7" s="12">
        <v>1.17</v>
      </c>
      <c r="O7" s="12">
        <v>37.700000000000003</v>
      </c>
      <c r="P7" s="12">
        <v>2.06</v>
      </c>
      <c r="Q7" s="12">
        <v>0</v>
      </c>
      <c r="R7" s="12">
        <v>0</v>
      </c>
      <c r="S7" s="12">
        <v>0</v>
      </c>
      <c r="T7" s="12">
        <v>0.82</v>
      </c>
      <c r="U7" s="12">
        <v>176.71</v>
      </c>
      <c r="V7" s="12">
        <v>67.47</v>
      </c>
      <c r="W7" s="12">
        <v>12.64</v>
      </c>
      <c r="X7" s="12">
        <v>8.61</v>
      </c>
      <c r="Y7" s="12">
        <v>47.79</v>
      </c>
      <c r="Z7" s="12">
        <v>0.87</v>
      </c>
      <c r="AA7" s="12">
        <v>10.8</v>
      </c>
      <c r="AB7" s="12">
        <v>10.8</v>
      </c>
      <c r="AC7" s="12">
        <v>20.25</v>
      </c>
      <c r="AD7" s="12">
        <v>0.96</v>
      </c>
      <c r="AE7" s="12">
        <v>0.08</v>
      </c>
      <c r="AF7" s="12">
        <v>0.02</v>
      </c>
      <c r="AG7" s="12">
        <v>0.59</v>
      </c>
      <c r="AH7" s="12">
        <v>1.78</v>
      </c>
      <c r="AI7" s="12">
        <v>0</v>
      </c>
      <c r="AJ7" s="13">
        <v>0</v>
      </c>
      <c r="AK7" s="13">
        <v>275.61</v>
      </c>
      <c r="AL7" s="13">
        <v>251.98</v>
      </c>
      <c r="AM7" s="13">
        <v>472.07</v>
      </c>
      <c r="AN7" s="13">
        <v>147.44999999999999</v>
      </c>
      <c r="AO7" s="13">
        <v>89.89</v>
      </c>
      <c r="AP7" s="13">
        <v>182.63</v>
      </c>
      <c r="AQ7" s="13">
        <v>59.92</v>
      </c>
      <c r="AR7" s="13">
        <v>292.87</v>
      </c>
      <c r="AS7" s="13">
        <v>193.67</v>
      </c>
      <c r="AT7" s="13">
        <v>233.51</v>
      </c>
      <c r="AU7" s="13">
        <v>200.31</v>
      </c>
      <c r="AV7" s="13">
        <v>117.69</v>
      </c>
      <c r="AW7" s="13">
        <v>204.66</v>
      </c>
      <c r="AX7" s="13">
        <v>1797.43</v>
      </c>
      <c r="AY7" s="13">
        <v>0</v>
      </c>
      <c r="AZ7" s="13">
        <v>566.38</v>
      </c>
      <c r="BA7" s="13">
        <v>293.38</v>
      </c>
      <c r="BB7" s="13">
        <v>147.32</v>
      </c>
      <c r="BC7" s="13">
        <v>116.63</v>
      </c>
      <c r="BD7" s="13">
        <v>0.11</v>
      </c>
      <c r="BE7" s="13">
        <v>0.05</v>
      </c>
      <c r="BF7" s="13">
        <v>0.03</v>
      </c>
      <c r="BG7" s="13">
        <v>0.06</v>
      </c>
      <c r="BH7" s="13">
        <v>7.0000000000000007E-2</v>
      </c>
      <c r="BI7" s="13">
        <v>0.31</v>
      </c>
      <c r="BJ7" s="13">
        <v>0</v>
      </c>
      <c r="BK7" s="13">
        <v>0.97</v>
      </c>
      <c r="BL7" s="13">
        <v>0</v>
      </c>
      <c r="BM7" s="13">
        <v>0.28000000000000003</v>
      </c>
      <c r="BN7" s="13">
        <v>0</v>
      </c>
      <c r="BO7" s="13">
        <v>0</v>
      </c>
      <c r="BP7" s="13">
        <v>0</v>
      </c>
      <c r="BQ7" s="13">
        <v>0.06</v>
      </c>
      <c r="BR7" s="13">
        <v>0.1</v>
      </c>
      <c r="BS7" s="13">
        <v>0.72</v>
      </c>
      <c r="BT7" s="13">
        <v>0</v>
      </c>
      <c r="BU7" s="13">
        <v>0</v>
      </c>
      <c r="BV7" s="13">
        <v>0.28999999999999998</v>
      </c>
      <c r="BW7" s="13">
        <v>0.01</v>
      </c>
      <c r="BX7" s="13">
        <v>0</v>
      </c>
      <c r="BY7" s="13">
        <v>0</v>
      </c>
      <c r="BZ7" s="13">
        <v>0</v>
      </c>
      <c r="CA7" s="13">
        <v>0</v>
      </c>
      <c r="CB7" s="13">
        <v>9.08</v>
      </c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</row>
    <row r="8" spans="1:315" s="13" customFormat="1" ht="12.75" customHeight="1">
      <c r="A8" s="10" t="str">
        <f>"27/10"</f>
        <v>27/10</v>
      </c>
      <c r="B8" s="11" t="s">
        <v>91</v>
      </c>
      <c r="C8" s="12" t="str">
        <f>"200"</f>
        <v>200</v>
      </c>
      <c r="D8" s="12">
        <v>0.08</v>
      </c>
      <c r="E8" s="12">
        <v>0</v>
      </c>
      <c r="F8" s="12">
        <v>0.02</v>
      </c>
      <c r="G8" s="12">
        <v>0.02</v>
      </c>
      <c r="H8" s="12">
        <v>9.84</v>
      </c>
      <c r="I8" s="12">
        <v>37.802231999999989</v>
      </c>
      <c r="J8" s="12">
        <v>0</v>
      </c>
      <c r="K8" s="12">
        <v>0</v>
      </c>
      <c r="L8" s="12">
        <v>0</v>
      </c>
      <c r="M8" s="12">
        <v>0</v>
      </c>
      <c r="N8" s="12">
        <v>9.8000000000000007</v>
      </c>
      <c r="O8" s="12">
        <v>0</v>
      </c>
      <c r="P8" s="12">
        <v>0.04</v>
      </c>
      <c r="Q8" s="12">
        <v>0</v>
      </c>
      <c r="R8" s="12">
        <v>0</v>
      </c>
      <c r="S8" s="12">
        <v>0</v>
      </c>
      <c r="T8" s="12">
        <v>0.03</v>
      </c>
      <c r="U8" s="12">
        <v>0.1</v>
      </c>
      <c r="V8" s="12">
        <v>0.3</v>
      </c>
      <c r="W8" s="12">
        <v>0.28999999999999998</v>
      </c>
      <c r="X8" s="12">
        <v>0</v>
      </c>
      <c r="Y8" s="12">
        <v>0</v>
      </c>
      <c r="Z8" s="12">
        <v>0.03</v>
      </c>
      <c r="AA8" s="12">
        <v>0</v>
      </c>
      <c r="AB8" s="12">
        <v>0</v>
      </c>
      <c r="AC8" s="12">
        <v>0</v>
      </c>
      <c r="AD8" s="12">
        <v>0</v>
      </c>
      <c r="AE8" s="12">
        <v>0</v>
      </c>
      <c r="AF8" s="12">
        <v>0</v>
      </c>
      <c r="AG8" s="12">
        <v>0</v>
      </c>
      <c r="AH8" s="12">
        <v>0</v>
      </c>
      <c r="AI8" s="12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13">
        <v>0</v>
      </c>
      <c r="AP8" s="13">
        <v>0</v>
      </c>
      <c r="AQ8" s="13">
        <v>0</v>
      </c>
      <c r="AR8" s="13">
        <v>0</v>
      </c>
      <c r="AS8" s="13">
        <v>0</v>
      </c>
      <c r="AT8" s="13">
        <v>0</v>
      </c>
      <c r="AU8" s="13">
        <v>0</v>
      </c>
      <c r="AV8" s="13">
        <v>0</v>
      </c>
      <c r="AW8" s="13">
        <v>0</v>
      </c>
      <c r="AX8" s="13">
        <v>0</v>
      </c>
      <c r="AY8" s="13">
        <v>0</v>
      </c>
      <c r="AZ8" s="13">
        <v>0</v>
      </c>
      <c r="BA8" s="13">
        <v>0</v>
      </c>
      <c r="BB8" s="13">
        <v>0</v>
      </c>
      <c r="BC8" s="13">
        <v>0</v>
      </c>
      <c r="BD8" s="13">
        <v>0</v>
      </c>
      <c r="BE8" s="13">
        <v>0</v>
      </c>
      <c r="BF8" s="13">
        <v>0</v>
      </c>
      <c r="BG8" s="13">
        <v>0</v>
      </c>
      <c r="BH8" s="13">
        <v>0</v>
      </c>
      <c r="BI8" s="13">
        <v>0</v>
      </c>
      <c r="BJ8" s="13">
        <v>0</v>
      </c>
      <c r="BK8" s="13">
        <v>0</v>
      </c>
      <c r="BL8" s="13">
        <v>0</v>
      </c>
      <c r="BM8" s="13">
        <v>0</v>
      </c>
      <c r="BN8" s="13">
        <v>0</v>
      </c>
      <c r="BO8" s="13">
        <v>0</v>
      </c>
      <c r="BP8" s="13">
        <v>0</v>
      </c>
      <c r="BQ8" s="13">
        <v>0</v>
      </c>
      <c r="BR8" s="13">
        <v>0</v>
      </c>
      <c r="BS8" s="13">
        <v>0</v>
      </c>
      <c r="BT8" s="13">
        <v>0</v>
      </c>
      <c r="BU8" s="13">
        <v>0</v>
      </c>
      <c r="BV8" s="13">
        <v>0</v>
      </c>
      <c r="BW8" s="13">
        <v>0</v>
      </c>
      <c r="BX8" s="13">
        <v>0</v>
      </c>
      <c r="BY8" s="13">
        <v>0</v>
      </c>
      <c r="BZ8" s="13">
        <v>0</v>
      </c>
      <c r="CA8" s="13">
        <v>0</v>
      </c>
      <c r="CB8" s="13">
        <v>200.04</v>
      </c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</row>
    <row r="9" spans="1:315" s="13" customFormat="1" ht="12.75" customHeight="1">
      <c r="A9" s="10" t="str">
        <f>"пром."</f>
        <v>пром.</v>
      </c>
      <c r="B9" s="11" t="s">
        <v>92</v>
      </c>
      <c r="C9" s="12" t="str">
        <f>"40"</f>
        <v>40</v>
      </c>
      <c r="D9" s="12">
        <v>2.68</v>
      </c>
      <c r="E9" s="12">
        <v>0</v>
      </c>
      <c r="F9" s="12">
        <v>0.28000000000000003</v>
      </c>
      <c r="G9" s="12">
        <v>0</v>
      </c>
      <c r="H9" s="12">
        <v>20.079999999999998</v>
      </c>
      <c r="I9" s="12">
        <v>84.217280000000002</v>
      </c>
      <c r="J9" s="12">
        <v>0</v>
      </c>
      <c r="K9" s="12">
        <v>0</v>
      </c>
      <c r="L9" s="12">
        <v>0</v>
      </c>
      <c r="M9" s="12">
        <v>0</v>
      </c>
      <c r="N9" s="12">
        <v>17.12</v>
      </c>
      <c r="O9" s="12">
        <v>0</v>
      </c>
      <c r="P9" s="12">
        <v>2.96</v>
      </c>
      <c r="Q9" s="12">
        <v>0</v>
      </c>
      <c r="R9" s="12">
        <v>0</v>
      </c>
      <c r="S9" s="12">
        <v>0</v>
      </c>
      <c r="T9" s="12">
        <v>4.8099999999999996</v>
      </c>
      <c r="U9" s="12">
        <v>16.12</v>
      </c>
      <c r="V9" s="12">
        <v>748.96</v>
      </c>
      <c r="W9" s="12">
        <v>296.14</v>
      </c>
      <c r="X9" s="12">
        <v>93</v>
      </c>
      <c r="Y9" s="12">
        <v>83.88</v>
      </c>
      <c r="Z9" s="12">
        <v>9.9499999999999993</v>
      </c>
      <c r="AA9" s="12">
        <v>1344</v>
      </c>
      <c r="AB9" s="12">
        <v>0</v>
      </c>
      <c r="AC9" s="12">
        <v>84</v>
      </c>
      <c r="AD9" s="12">
        <v>0.68</v>
      </c>
      <c r="AE9" s="12">
        <v>0.08</v>
      </c>
      <c r="AF9" s="12">
        <v>0.43</v>
      </c>
      <c r="AG9" s="12">
        <v>0</v>
      </c>
      <c r="AH9" s="12">
        <v>3.58</v>
      </c>
      <c r="AI9" s="12">
        <v>20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13">
        <v>0</v>
      </c>
      <c r="AP9" s="13">
        <v>0</v>
      </c>
      <c r="AQ9" s="13">
        <v>0</v>
      </c>
      <c r="AR9" s="13">
        <v>0</v>
      </c>
      <c r="AS9" s="13">
        <v>0</v>
      </c>
      <c r="AT9" s="13">
        <v>0</v>
      </c>
      <c r="AU9" s="13">
        <v>0</v>
      </c>
      <c r="AV9" s="13">
        <v>0</v>
      </c>
      <c r="AW9" s="13">
        <v>0</v>
      </c>
      <c r="AX9" s="13">
        <v>0</v>
      </c>
      <c r="AY9" s="13">
        <v>0</v>
      </c>
      <c r="AZ9" s="13">
        <v>0</v>
      </c>
      <c r="BA9" s="13">
        <v>0</v>
      </c>
      <c r="BB9" s="13">
        <v>0</v>
      </c>
      <c r="BC9" s="13">
        <v>0</v>
      </c>
      <c r="BD9" s="13">
        <v>0</v>
      </c>
      <c r="BE9" s="13">
        <v>0</v>
      </c>
      <c r="BF9" s="13">
        <v>0</v>
      </c>
      <c r="BG9" s="13">
        <v>0.01</v>
      </c>
      <c r="BH9" s="13">
        <v>0</v>
      </c>
      <c r="BI9" s="13">
        <v>0.04</v>
      </c>
      <c r="BJ9" s="13">
        <v>0</v>
      </c>
      <c r="BK9" s="13">
        <v>0.35</v>
      </c>
      <c r="BL9" s="13">
        <v>0</v>
      </c>
      <c r="BM9" s="13">
        <v>0.12</v>
      </c>
      <c r="BN9" s="13">
        <v>0</v>
      </c>
      <c r="BO9" s="13">
        <v>0</v>
      </c>
      <c r="BP9" s="13">
        <v>0</v>
      </c>
      <c r="BQ9" s="13">
        <v>0</v>
      </c>
      <c r="BR9" s="13">
        <v>0.03</v>
      </c>
      <c r="BS9" s="13">
        <v>0.11</v>
      </c>
      <c r="BT9" s="13">
        <v>0</v>
      </c>
      <c r="BU9" s="13">
        <v>0</v>
      </c>
      <c r="BV9" s="13">
        <v>0.22</v>
      </c>
      <c r="BW9" s="13">
        <v>0.86</v>
      </c>
      <c r="BX9" s="13">
        <v>0</v>
      </c>
      <c r="BY9" s="13">
        <v>0</v>
      </c>
      <c r="BZ9" s="13">
        <v>0</v>
      </c>
      <c r="CA9" s="13">
        <v>0</v>
      </c>
      <c r="CB9" s="13">
        <v>3.2</v>
      </c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</row>
    <row r="10" spans="1:315" s="5" customFormat="1" ht="12.75" customHeight="1">
      <c r="A10" s="14" t="str">
        <f>"пром."</f>
        <v>пром.</v>
      </c>
      <c r="B10" s="15" t="s">
        <v>93</v>
      </c>
      <c r="C10" s="16" t="str">
        <f>"25"</f>
        <v>25</v>
      </c>
      <c r="D10" s="16">
        <v>1.65</v>
      </c>
      <c r="E10" s="16">
        <v>0</v>
      </c>
      <c r="F10" s="16">
        <v>0.3</v>
      </c>
      <c r="G10" s="16">
        <v>0.3</v>
      </c>
      <c r="H10" s="16">
        <v>10.43</v>
      </c>
      <c r="I10" s="16">
        <v>48.344999999999999</v>
      </c>
      <c r="J10" s="16">
        <v>0.05</v>
      </c>
      <c r="K10" s="16">
        <v>0</v>
      </c>
      <c r="L10" s="16">
        <v>0</v>
      </c>
      <c r="M10" s="16">
        <v>0</v>
      </c>
      <c r="N10" s="16">
        <v>0.3</v>
      </c>
      <c r="O10" s="16">
        <v>8.0500000000000007</v>
      </c>
      <c r="P10" s="16">
        <v>2.08</v>
      </c>
      <c r="Q10" s="16">
        <v>0</v>
      </c>
      <c r="R10" s="16">
        <v>0</v>
      </c>
      <c r="S10" s="16">
        <v>0.25</v>
      </c>
      <c r="T10" s="16">
        <v>0.63</v>
      </c>
      <c r="U10" s="16">
        <v>152.5</v>
      </c>
      <c r="V10" s="16">
        <v>61.25</v>
      </c>
      <c r="W10" s="16">
        <v>8.75</v>
      </c>
      <c r="X10" s="16">
        <v>11.75</v>
      </c>
      <c r="Y10" s="16">
        <v>39.5</v>
      </c>
      <c r="Z10" s="16">
        <v>0.98</v>
      </c>
      <c r="AA10" s="16">
        <v>0</v>
      </c>
      <c r="AB10" s="16">
        <v>1.25</v>
      </c>
      <c r="AC10" s="16">
        <v>0.25</v>
      </c>
      <c r="AD10" s="16">
        <v>0.35</v>
      </c>
      <c r="AE10" s="16">
        <v>0.05</v>
      </c>
      <c r="AF10" s="16">
        <v>0.02</v>
      </c>
      <c r="AG10" s="16">
        <v>0.18</v>
      </c>
      <c r="AH10" s="16">
        <v>0.5</v>
      </c>
      <c r="AI10" s="16">
        <v>0</v>
      </c>
      <c r="AJ10" s="5">
        <v>0</v>
      </c>
      <c r="AK10" s="5">
        <v>80.5</v>
      </c>
      <c r="AL10" s="5">
        <v>62</v>
      </c>
      <c r="AM10" s="5">
        <v>106.75</v>
      </c>
      <c r="AN10" s="5">
        <v>55.75</v>
      </c>
      <c r="AO10" s="5">
        <v>23.25</v>
      </c>
      <c r="AP10" s="5">
        <v>49.5</v>
      </c>
      <c r="AQ10" s="5">
        <v>20</v>
      </c>
      <c r="AR10" s="5">
        <v>92.75</v>
      </c>
      <c r="AS10" s="5">
        <v>74.25</v>
      </c>
      <c r="AT10" s="5">
        <v>72.75</v>
      </c>
      <c r="AU10" s="5">
        <v>116</v>
      </c>
      <c r="AV10" s="5">
        <v>31</v>
      </c>
      <c r="AW10" s="5">
        <v>77.5</v>
      </c>
      <c r="AX10" s="5">
        <v>389.75</v>
      </c>
      <c r="AY10" s="5">
        <v>0</v>
      </c>
      <c r="AZ10" s="5">
        <v>131.5</v>
      </c>
      <c r="BA10" s="5">
        <v>72.75</v>
      </c>
      <c r="BB10" s="5">
        <v>45</v>
      </c>
      <c r="BC10" s="5">
        <v>32.5</v>
      </c>
      <c r="BD10" s="5">
        <v>0</v>
      </c>
      <c r="BE10" s="5">
        <v>0</v>
      </c>
      <c r="BF10" s="5">
        <v>0</v>
      </c>
      <c r="BG10" s="5">
        <v>0</v>
      </c>
      <c r="BH10" s="5">
        <v>0</v>
      </c>
      <c r="BI10" s="5">
        <v>0</v>
      </c>
      <c r="BJ10" s="5">
        <v>0</v>
      </c>
      <c r="BK10" s="5">
        <v>0.04</v>
      </c>
      <c r="BL10" s="5">
        <v>0</v>
      </c>
      <c r="BM10" s="5">
        <v>0</v>
      </c>
      <c r="BN10" s="5">
        <v>0.01</v>
      </c>
      <c r="BO10" s="5">
        <v>0</v>
      </c>
      <c r="BP10" s="5">
        <v>0</v>
      </c>
      <c r="BQ10" s="5">
        <v>0</v>
      </c>
      <c r="BR10" s="5">
        <v>0</v>
      </c>
      <c r="BS10" s="5">
        <v>0.03</v>
      </c>
      <c r="BT10" s="5">
        <v>0</v>
      </c>
      <c r="BU10" s="5">
        <v>0</v>
      </c>
      <c r="BV10" s="5">
        <v>0.12</v>
      </c>
      <c r="BW10" s="5">
        <v>0.02</v>
      </c>
      <c r="BX10" s="5">
        <v>0</v>
      </c>
      <c r="BY10" s="5">
        <v>0</v>
      </c>
      <c r="BZ10" s="5">
        <v>0</v>
      </c>
      <c r="CA10" s="5">
        <v>0</v>
      </c>
      <c r="CB10" s="5">
        <v>11.75</v>
      </c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</row>
    <row r="11" spans="1:315" s="20" customFormat="1" ht="12.75" customHeight="1">
      <c r="A11" s="17"/>
      <c r="B11" s="18" t="s">
        <v>94</v>
      </c>
      <c r="C11" s="19"/>
      <c r="D11" s="19">
        <v>24.9</v>
      </c>
      <c r="E11" s="19">
        <v>13.87</v>
      </c>
      <c r="F11" s="19">
        <v>19.77</v>
      </c>
      <c r="G11" s="19">
        <v>6.59</v>
      </c>
      <c r="H11" s="19">
        <v>89.39</v>
      </c>
      <c r="I11" s="19">
        <v>618.86</v>
      </c>
      <c r="J11" s="19">
        <v>8.3699999999999992</v>
      </c>
      <c r="K11" s="19">
        <v>3.71</v>
      </c>
      <c r="L11" s="19">
        <v>0</v>
      </c>
      <c r="M11" s="19">
        <v>0</v>
      </c>
      <c r="N11" s="19">
        <v>31.35</v>
      </c>
      <c r="O11" s="19">
        <v>49.96</v>
      </c>
      <c r="P11" s="19">
        <v>8.08</v>
      </c>
      <c r="Q11" s="19">
        <v>0</v>
      </c>
      <c r="R11" s="19">
        <v>0</v>
      </c>
      <c r="S11" s="19">
        <v>0.4</v>
      </c>
      <c r="T11" s="19">
        <v>8.0299999999999994</v>
      </c>
      <c r="U11" s="19">
        <v>638.75</v>
      </c>
      <c r="V11" s="19">
        <v>1155.97</v>
      </c>
      <c r="W11" s="19">
        <v>349.04</v>
      </c>
      <c r="X11" s="19">
        <v>138.85</v>
      </c>
      <c r="Y11" s="19">
        <v>325.20999999999998</v>
      </c>
      <c r="Z11" s="19">
        <v>13.97</v>
      </c>
      <c r="AA11" s="19">
        <v>1372.77</v>
      </c>
      <c r="AB11" s="19">
        <v>1817.71</v>
      </c>
      <c r="AC11" s="19">
        <v>581.91</v>
      </c>
      <c r="AD11" s="19">
        <v>5.03</v>
      </c>
      <c r="AE11" s="19">
        <v>0.26</v>
      </c>
      <c r="AF11" s="19">
        <v>0.61</v>
      </c>
      <c r="AG11" s="19">
        <v>3.54</v>
      </c>
      <c r="AH11" s="19">
        <v>12.32</v>
      </c>
      <c r="AI11" s="19">
        <v>20.309999999999999</v>
      </c>
      <c r="AJ11" s="20">
        <v>0</v>
      </c>
      <c r="AK11" s="20">
        <v>1128.1600000000001</v>
      </c>
      <c r="AL11" s="20">
        <v>911.42</v>
      </c>
      <c r="AM11" s="20">
        <v>1686.02</v>
      </c>
      <c r="AN11" s="20">
        <v>1940.64</v>
      </c>
      <c r="AO11" s="20">
        <v>448.42</v>
      </c>
      <c r="AP11" s="20">
        <v>827.51</v>
      </c>
      <c r="AQ11" s="20">
        <v>242.87</v>
      </c>
      <c r="AR11" s="20">
        <v>997.47</v>
      </c>
      <c r="AS11" s="20">
        <v>1041.43</v>
      </c>
      <c r="AT11" s="20">
        <v>1067.44</v>
      </c>
      <c r="AU11" s="20">
        <v>1583.92</v>
      </c>
      <c r="AV11" s="20">
        <v>638.41999999999996</v>
      </c>
      <c r="AW11" s="20">
        <v>933.5</v>
      </c>
      <c r="AX11" s="20">
        <v>4517.82</v>
      </c>
      <c r="AY11" s="20">
        <v>181.23</v>
      </c>
      <c r="AZ11" s="20">
        <v>1234.3599999999999</v>
      </c>
      <c r="BA11" s="20">
        <v>974.62</v>
      </c>
      <c r="BB11" s="20">
        <v>685.83</v>
      </c>
      <c r="BC11" s="20">
        <v>357.53</v>
      </c>
      <c r="BD11" s="20">
        <v>0.12</v>
      </c>
      <c r="BE11" s="20">
        <v>0.05</v>
      </c>
      <c r="BF11" s="20">
        <v>0.03</v>
      </c>
      <c r="BG11" s="20">
        <v>7.0000000000000007E-2</v>
      </c>
      <c r="BH11" s="20">
        <v>0.08</v>
      </c>
      <c r="BI11" s="20">
        <v>0.37</v>
      </c>
      <c r="BJ11" s="20">
        <v>0</v>
      </c>
      <c r="BK11" s="20">
        <v>1.74</v>
      </c>
      <c r="BL11" s="20">
        <v>0</v>
      </c>
      <c r="BM11" s="20">
        <v>0.62</v>
      </c>
      <c r="BN11" s="20">
        <v>0.02</v>
      </c>
      <c r="BO11" s="20">
        <v>0.03</v>
      </c>
      <c r="BP11" s="20">
        <v>0</v>
      </c>
      <c r="BQ11" s="20">
        <v>0.06</v>
      </c>
      <c r="BR11" s="20">
        <v>0.14000000000000001</v>
      </c>
      <c r="BS11" s="20">
        <v>2.08</v>
      </c>
      <c r="BT11" s="20">
        <v>0</v>
      </c>
      <c r="BU11" s="20">
        <v>0</v>
      </c>
      <c r="BV11" s="20">
        <v>3.77</v>
      </c>
      <c r="BW11" s="20">
        <v>0.89</v>
      </c>
      <c r="BX11" s="20">
        <v>0</v>
      </c>
      <c r="BY11" s="20">
        <v>0</v>
      </c>
      <c r="BZ11" s="20">
        <v>0</v>
      </c>
      <c r="CA11" s="20">
        <v>0</v>
      </c>
      <c r="CB11" s="20">
        <v>340.96</v>
      </c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</row>
    <row r="12" spans="1:315" s="20" customFormat="1" ht="12.75" customHeight="1">
      <c r="A12" s="17"/>
      <c r="B12" s="18" t="s">
        <v>95</v>
      </c>
      <c r="C12" s="19"/>
      <c r="D12" s="19">
        <v>24.9</v>
      </c>
      <c r="E12" s="19">
        <v>13.87</v>
      </c>
      <c r="F12" s="19">
        <v>19.77</v>
      </c>
      <c r="G12" s="19">
        <v>6.59</v>
      </c>
      <c r="H12" s="19">
        <v>89.39</v>
      </c>
      <c r="I12" s="19">
        <v>618.86</v>
      </c>
      <c r="J12" s="19">
        <v>8.3699999999999992</v>
      </c>
      <c r="K12" s="19">
        <v>3.71</v>
      </c>
      <c r="L12" s="19">
        <v>0</v>
      </c>
      <c r="M12" s="19">
        <v>0</v>
      </c>
      <c r="N12" s="19">
        <v>31.35</v>
      </c>
      <c r="O12" s="19">
        <v>49.96</v>
      </c>
      <c r="P12" s="19">
        <v>8.08</v>
      </c>
      <c r="Q12" s="19">
        <v>0</v>
      </c>
      <c r="R12" s="19">
        <v>0</v>
      </c>
      <c r="S12" s="19">
        <v>0.4</v>
      </c>
      <c r="T12" s="19">
        <v>8.0299999999999994</v>
      </c>
      <c r="U12" s="19">
        <v>638.75</v>
      </c>
      <c r="V12" s="19">
        <v>1155.97</v>
      </c>
      <c r="W12" s="19">
        <v>349.04</v>
      </c>
      <c r="X12" s="19">
        <v>138.85</v>
      </c>
      <c r="Y12" s="19">
        <v>325.20999999999998</v>
      </c>
      <c r="Z12" s="19">
        <v>13.97</v>
      </c>
      <c r="AA12" s="19">
        <v>1372.77</v>
      </c>
      <c r="AB12" s="19">
        <v>1817.71</v>
      </c>
      <c r="AC12" s="19">
        <v>581.91</v>
      </c>
      <c r="AD12" s="19">
        <v>5.03</v>
      </c>
      <c r="AE12" s="19">
        <v>0.26</v>
      </c>
      <c r="AF12" s="19">
        <v>0.61</v>
      </c>
      <c r="AG12" s="19">
        <v>3.54</v>
      </c>
      <c r="AH12" s="19">
        <v>12.32</v>
      </c>
      <c r="AI12" s="19">
        <v>20.309999999999999</v>
      </c>
      <c r="AJ12" s="20">
        <v>0</v>
      </c>
      <c r="AK12" s="20">
        <v>1128.1600000000001</v>
      </c>
      <c r="AL12" s="20">
        <v>911.42</v>
      </c>
      <c r="AM12" s="20">
        <v>1686.02</v>
      </c>
      <c r="AN12" s="20">
        <v>1940.64</v>
      </c>
      <c r="AO12" s="20">
        <v>448.42</v>
      </c>
      <c r="AP12" s="20">
        <v>827.51</v>
      </c>
      <c r="AQ12" s="20">
        <v>242.87</v>
      </c>
      <c r="AR12" s="20">
        <v>997.47</v>
      </c>
      <c r="AS12" s="20">
        <v>1041.43</v>
      </c>
      <c r="AT12" s="20">
        <v>1067.44</v>
      </c>
      <c r="AU12" s="20">
        <v>1583.92</v>
      </c>
      <c r="AV12" s="20">
        <v>638.41999999999996</v>
      </c>
      <c r="AW12" s="20">
        <v>933.5</v>
      </c>
      <c r="AX12" s="20">
        <v>4517.82</v>
      </c>
      <c r="AY12" s="20">
        <v>181.23</v>
      </c>
      <c r="AZ12" s="20">
        <v>1234.3599999999999</v>
      </c>
      <c r="BA12" s="20">
        <v>974.62</v>
      </c>
      <c r="BB12" s="20">
        <v>685.83</v>
      </c>
      <c r="BC12" s="20">
        <v>357.53</v>
      </c>
      <c r="BD12" s="20">
        <v>0.12</v>
      </c>
      <c r="BE12" s="20">
        <v>0.05</v>
      </c>
      <c r="BF12" s="20">
        <v>0.03</v>
      </c>
      <c r="BG12" s="20">
        <v>7.0000000000000007E-2</v>
      </c>
      <c r="BH12" s="20">
        <v>0.08</v>
      </c>
      <c r="BI12" s="20">
        <v>0.37</v>
      </c>
      <c r="BJ12" s="20">
        <v>0</v>
      </c>
      <c r="BK12" s="20">
        <v>1.74</v>
      </c>
      <c r="BL12" s="20">
        <v>0</v>
      </c>
      <c r="BM12" s="20">
        <v>0.62</v>
      </c>
      <c r="BN12" s="20">
        <v>0.02</v>
      </c>
      <c r="BO12" s="20">
        <v>0.03</v>
      </c>
      <c r="BP12" s="20">
        <v>0</v>
      </c>
      <c r="BQ12" s="20">
        <v>0.06</v>
      </c>
      <c r="BR12" s="20">
        <v>0.14000000000000001</v>
      </c>
      <c r="BS12" s="20">
        <v>2.08</v>
      </c>
      <c r="BT12" s="20">
        <v>0</v>
      </c>
      <c r="BU12" s="20">
        <v>0</v>
      </c>
      <c r="BV12" s="20">
        <v>3.77</v>
      </c>
      <c r="BW12" s="20">
        <v>0.89</v>
      </c>
      <c r="BX12" s="20">
        <v>0</v>
      </c>
      <c r="BY12" s="20">
        <v>0</v>
      </c>
      <c r="BZ12" s="20">
        <v>0</v>
      </c>
      <c r="CA12" s="20">
        <v>0</v>
      </c>
      <c r="CB12" s="20">
        <v>340.96</v>
      </c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</row>
    <row r="14" spans="1:315" ht="12.75" customHeight="1">
      <c r="B14" s="8" t="s">
        <v>96</v>
      </c>
    </row>
    <row r="15" spans="1:315" ht="12.75" customHeight="1">
      <c r="B15" s="8" t="s">
        <v>87</v>
      </c>
    </row>
    <row r="16" spans="1:315" s="13" customFormat="1" ht="12.75" customHeight="1">
      <c r="A16" s="10" t="str">
        <f>"29/1"</f>
        <v>29/1</v>
      </c>
      <c r="B16" s="11" t="s">
        <v>97</v>
      </c>
      <c r="C16" s="12" t="str">
        <f>"100"</f>
        <v>100</v>
      </c>
      <c r="D16" s="12">
        <v>1.1499999999999999</v>
      </c>
      <c r="E16" s="12">
        <v>0</v>
      </c>
      <c r="F16" s="12">
        <v>5.96</v>
      </c>
      <c r="G16" s="12">
        <v>5.96</v>
      </c>
      <c r="H16" s="12">
        <v>10.94</v>
      </c>
      <c r="I16" s="12">
        <v>96.951693999999989</v>
      </c>
      <c r="J16" s="12">
        <v>0.75</v>
      </c>
      <c r="K16" s="12">
        <v>3.9</v>
      </c>
      <c r="L16" s="12">
        <v>0</v>
      </c>
      <c r="M16" s="12">
        <v>0</v>
      </c>
      <c r="N16" s="12">
        <v>8.6999999999999993</v>
      </c>
      <c r="O16" s="12">
        <v>0.17</v>
      </c>
      <c r="P16" s="12">
        <v>2.0699999999999998</v>
      </c>
      <c r="Q16" s="12">
        <v>0</v>
      </c>
      <c r="R16" s="12">
        <v>0</v>
      </c>
      <c r="S16" s="12">
        <v>0.27</v>
      </c>
      <c r="T16" s="12">
        <v>0.91</v>
      </c>
      <c r="U16" s="12">
        <v>17.920000000000002</v>
      </c>
      <c r="V16" s="12">
        <v>175.95</v>
      </c>
      <c r="W16" s="12">
        <v>24.07</v>
      </c>
      <c r="X16" s="12">
        <v>33.76</v>
      </c>
      <c r="Y16" s="12">
        <v>48.98</v>
      </c>
      <c r="Z16" s="12">
        <v>0.63</v>
      </c>
      <c r="AA16" s="12">
        <v>0</v>
      </c>
      <c r="AB16" s="12">
        <v>9246.2999999999993</v>
      </c>
      <c r="AC16" s="12">
        <v>1850</v>
      </c>
      <c r="AD16" s="12">
        <v>3.01</v>
      </c>
      <c r="AE16" s="12">
        <v>0.04</v>
      </c>
      <c r="AF16" s="12">
        <v>0.05</v>
      </c>
      <c r="AG16" s="12">
        <v>0.73</v>
      </c>
      <c r="AH16" s="12">
        <v>1.02</v>
      </c>
      <c r="AI16" s="12">
        <v>1.59</v>
      </c>
      <c r="AJ16" s="13">
        <v>0</v>
      </c>
      <c r="AK16" s="13">
        <v>38.200000000000003</v>
      </c>
      <c r="AL16" s="13">
        <v>31.09</v>
      </c>
      <c r="AM16" s="13">
        <v>39.090000000000003</v>
      </c>
      <c r="AN16" s="13">
        <v>33.76</v>
      </c>
      <c r="AO16" s="13">
        <v>8</v>
      </c>
      <c r="AP16" s="13">
        <v>28.43</v>
      </c>
      <c r="AQ16" s="13">
        <v>7.11</v>
      </c>
      <c r="AR16" s="13">
        <v>27.54</v>
      </c>
      <c r="AS16" s="13">
        <v>42.64</v>
      </c>
      <c r="AT16" s="13">
        <v>36.42</v>
      </c>
      <c r="AU16" s="13">
        <v>119.93</v>
      </c>
      <c r="AV16" s="13">
        <v>12.44</v>
      </c>
      <c r="AW16" s="13">
        <v>25.76</v>
      </c>
      <c r="AX16" s="13">
        <v>208.77</v>
      </c>
      <c r="AY16" s="13">
        <v>0</v>
      </c>
      <c r="AZ16" s="13">
        <v>26.65</v>
      </c>
      <c r="BA16" s="13">
        <v>29.32</v>
      </c>
      <c r="BB16" s="13">
        <v>15.99</v>
      </c>
      <c r="BC16" s="13">
        <v>10.66</v>
      </c>
      <c r="BD16" s="13">
        <v>0</v>
      </c>
      <c r="BE16" s="13">
        <v>0</v>
      </c>
      <c r="BF16" s="13">
        <v>0</v>
      </c>
      <c r="BG16" s="13">
        <v>0</v>
      </c>
      <c r="BH16" s="13">
        <v>0</v>
      </c>
      <c r="BI16" s="13">
        <v>0</v>
      </c>
      <c r="BJ16" s="13">
        <v>0</v>
      </c>
      <c r="BK16" s="13">
        <v>0.36</v>
      </c>
      <c r="BL16" s="13">
        <v>0</v>
      </c>
      <c r="BM16" s="13">
        <v>0.24</v>
      </c>
      <c r="BN16" s="13">
        <v>0.02</v>
      </c>
      <c r="BO16" s="13">
        <v>0.04</v>
      </c>
      <c r="BP16" s="13">
        <v>0</v>
      </c>
      <c r="BQ16" s="13">
        <v>0</v>
      </c>
      <c r="BR16" s="13">
        <v>0</v>
      </c>
      <c r="BS16" s="13">
        <v>1.39</v>
      </c>
      <c r="BT16" s="13">
        <v>0</v>
      </c>
      <c r="BU16" s="13">
        <v>0</v>
      </c>
      <c r="BV16" s="13">
        <v>3.47</v>
      </c>
      <c r="BW16" s="13">
        <v>0</v>
      </c>
      <c r="BX16" s="13">
        <v>0</v>
      </c>
      <c r="BY16" s="13">
        <v>0</v>
      </c>
      <c r="BZ16" s="13">
        <v>0</v>
      </c>
      <c r="CA16" s="13">
        <v>0</v>
      </c>
      <c r="CB16" s="13">
        <v>81.41</v>
      </c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</row>
    <row r="17" spans="1:315" s="13" customFormat="1" ht="12.75" customHeight="1">
      <c r="A17" s="10" t="str">
        <f>"8/5"</f>
        <v>8/5</v>
      </c>
      <c r="B17" s="11" t="s">
        <v>98</v>
      </c>
      <c r="C17" s="12" t="str">
        <f>"200"</f>
        <v>200</v>
      </c>
      <c r="D17" s="12">
        <v>33.799999999999997</v>
      </c>
      <c r="E17" s="12">
        <v>32.43</v>
      </c>
      <c r="F17" s="12">
        <v>19.2</v>
      </c>
      <c r="G17" s="12">
        <v>2.02</v>
      </c>
      <c r="H17" s="12">
        <v>26.86</v>
      </c>
      <c r="I17" s="12">
        <v>418.50899500000003</v>
      </c>
      <c r="J17" s="12">
        <v>10.44</v>
      </c>
      <c r="K17" s="12">
        <v>1.3</v>
      </c>
      <c r="L17" s="12">
        <v>0</v>
      </c>
      <c r="M17" s="12">
        <v>0</v>
      </c>
      <c r="N17" s="12">
        <v>17.96</v>
      </c>
      <c r="O17" s="12">
        <v>8.4600000000000009</v>
      </c>
      <c r="P17" s="12">
        <v>0.44</v>
      </c>
      <c r="Q17" s="12">
        <v>0</v>
      </c>
      <c r="R17" s="12">
        <v>0</v>
      </c>
      <c r="S17" s="12">
        <v>2.2400000000000002</v>
      </c>
      <c r="T17" s="12">
        <v>2.52</v>
      </c>
      <c r="U17" s="12">
        <v>253.65</v>
      </c>
      <c r="V17" s="12">
        <v>215.33</v>
      </c>
      <c r="W17" s="12">
        <v>283.06</v>
      </c>
      <c r="X17" s="12">
        <v>41.48</v>
      </c>
      <c r="Y17" s="12">
        <v>368.96</v>
      </c>
      <c r="Z17" s="12">
        <v>1.01</v>
      </c>
      <c r="AA17" s="12">
        <v>110.2</v>
      </c>
      <c r="AB17" s="12">
        <v>55.44</v>
      </c>
      <c r="AC17" s="12">
        <v>126.28</v>
      </c>
      <c r="AD17" s="12">
        <v>1.5</v>
      </c>
      <c r="AE17" s="12">
        <v>0.08</v>
      </c>
      <c r="AF17" s="12">
        <v>0.46</v>
      </c>
      <c r="AG17" s="12">
        <v>0.82</v>
      </c>
      <c r="AH17" s="12">
        <v>7.88</v>
      </c>
      <c r="AI17" s="12">
        <v>0.47</v>
      </c>
      <c r="AJ17" s="13">
        <v>0</v>
      </c>
      <c r="AK17" s="13">
        <v>1623.34</v>
      </c>
      <c r="AL17" s="13">
        <v>1336.78</v>
      </c>
      <c r="AM17" s="13">
        <v>2486.09</v>
      </c>
      <c r="AN17" s="13">
        <v>1925.64</v>
      </c>
      <c r="AO17" s="13">
        <v>742.17</v>
      </c>
      <c r="AP17" s="13">
        <v>1252.3599999999999</v>
      </c>
      <c r="AQ17" s="13">
        <v>408.33</v>
      </c>
      <c r="AR17" s="13">
        <v>1478.73</v>
      </c>
      <c r="AS17" s="13">
        <v>139.76</v>
      </c>
      <c r="AT17" s="13">
        <v>159.01</v>
      </c>
      <c r="AU17" s="13">
        <v>212.69</v>
      </c>
      <c r="AV17" s="13">
        <v>860.42</v>
      </c>
      <c r="AW17" s="13">
        <v>114.16</v>
      </c>
      <c r="AX17" s="13">
        <v>655.73</v>
      </c>
      <c r="AY17" s="13">
        <v>1.06</v>
      </c>
      <c r="AZ17" s="13">
        <v>191.18</v>
      </c>
      <c r="BA17" s="13">
        <v>169.5</v>
      </c>
      <c r="BB17" s="13">
        <v>1625.58</v>
      </c>
      <c r="BC17" s="13">
        <v>179.55</v>
      </c>
      <c r="BD17" s="13">
        <v>0</v>
      </c>
      <c r="BE17" s="13">
        <v>0</v>
      </c>
      <c r="BF17" s="13">
        <v>0</v>
      </c>
      <c r="BG17" s="13">
        <v>0</v>
      </c>
      <c r="BH17" s="13">
        <v>0</v>
      </c>
      <c r="BI17" s="13">
        <v>0</v>
      </c>
      <c r="BJ17" s="13">
        <v>0</v>
      </c>
      <c r="BK17" s="13">
        <v>0.12</v>
      </c>
      <c r="BL17" s="13">
        <v>0</v>
      </c>
      <c r="BM17" s="13">
        <v>0.08</v>
      </c>
      <c r="BN17" s="13">
        <v>0.01</v>
      </c>
      <c r="BO17" s="13">
        <v>0.01</v>
      </c>
      <c r="BP17" s="13">
        <v>0</v>
      </c>
      <c r="BQ17" s="13">
        <v>0</v>
      </c>
      <c r="BR17" s="13">
        <v>0</v>
      </c>
      <c r="BS17" s="13">
        <v>0.45</v>
      </c>
      <c r="BT17" s="13">
        <v>0</v>
      </c>
      <c r="BU17" s="13">
        <v>0</v>
      </c>
      <c r="BV17" s="13">
        <v>1.1200000000000001</v>
      </c>
      <c r="BW17" s="13">
        <v>0</v>
      </c>
      <c r="BX17" s="13">
        <v>0</v>
      </c>
      <c r="BY17" s="13">
        <v>0</v>
      </c>
      <c r="BZ17" s="13">
        <v>0</v>
      </c>
      <c r="CA17" s="13">
        <v>0</v>
      </c>
      <c r="CB17" s="13">
        <v>147.62</v>
      </c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</row>
    <row r="18" spans="1:315" s="13" customFormat="1" ht="12.75" customHeight="1">
      <c r="A18" s="22" t="s">
        <v>136</v>
      </c>
      <c r="B18" s="11" t="s">
        <v>99</v>
      </c>
      <c r="C18" s="12" t="str">
        <f>"40"</f>
        <v>40</v>
      </c>
      <c r="D18" s="12">
        <v>2.88</v>
      </c>
      <c r="E18" s="12">
        <v>2.88</v>
      </c>
      <c r="F18" s="12">
        <v>3.4</v>
      </c>
      <c r="G18" s="12">
        <v>0</v>
      </c>
      <c r="H18" s="12">
        <v>22.2</v>
      </c>
      <c r="I18" s="12">
        <v>126.96</v>
      </c>
      <c r="J18" s="12">
        <v>2.08</v>
      </c>
      <c r="K18" s="12">
        <v>0</v>
      </c>
      <c r="L18" s="12">
        <v>0</v>
      </c>
      <c r="M18" s="12">
        <v>0</v>
      </c>
      <c r="N18" s="12">
        <v>22.2</v>
      </c>
      <c r="O18" s="12">
        <v>0</v>
      </c>
      <c r="P18" s="12">
        <v>0</v>
      </c>
      <c r="Q18" s="12">
        <v>0</v>
      </c>
      <c r="R18" s="12">
        <v>0</v>
      </c>
      <c r="S18" s="12">
        <v>0.16</v>
      </c>
      <c r="T18" s="12">
        <v>0.72</v>
      </c>
      <c r="U18" s="12">
        <v>52</v>
      </c>
      <c r="V18" s="12">
        <v>146</v>
      </c>
      <c r="W18" s="12">
        <v>122.8</v>
      </c>
      <c r="X18" s="12">
        <v>13.6</v>
      </c>
      <c r="Y18" s="12">
        <v>87.6</v>
      </c>
      <c r="Z18" s="12">
        <v>0.08</v>
      </c>
      <c r="AA18" s="12">
        <v>16.8</v>
      </c>
      <c r="AB18" s="12">
        <v>12</v>
      </c>
      <c r="AC18" s="12">
        <v>18.8</v>
      </c>
      <c r="AD18" s="12">
        <v>0.08</v>
      </c>
      <c r="AE18" s="12">
        <v>0.02</v>
      </c>
      <c r="AF18" s="12">
        <v>0.15</v>
      </c>
      <c r="AG18" s="12">
        <v>0.08</v>
      </c>
      <c r="AH18" s="12">
        <v>0.72</v>
      </c>
      <c r="AI18" s="12">
        <v>0.4</v>
      </c>
      <c r="AJ18" s="13">
        <v>0</v>
      </c>
      <c r="AK18" s="13">
        <v>181.2</v>
      </c>
      <c r="AL18" s="13">
        <v>167.2</v>
      </c>
      <c r="AM18" s="13">
        <v>215.2</v>
      </c>
      <c r="AN18" s="13">
        <v>216</v>
      </c>
      <c r="AO18" s="13">
        <v>66</v>
      </c>
      <c r="AP18" s="13">
        <v>121.6</v>
      </c>
      <c r="AQ18" s="13">
        <v>38</v>
      </c>
      <c r="AR18" s="13">
        <v>128</v>
      </c>
      <c r="AS18" s="13">
        <v>94.4</v>
      </c>
      <c r="AT18" s="13">
        <v>96</v>
      </c>
      <c r="AU18" s="13">
        <v>212</v>
      </c>
      <c r="AV18" s="13">
        <v>68</v>
      </c>
      <c r="AW18" s="13">
        <v>56</v>
      </c>
      <c r="AX18" s="13">
        <v>636.4</v>
      </c>
      <c r="AY18" s="13">
        <v>0</v>
      </c>
      <c r="AZ18" s="13">
        <v>312</v>
      </c>
      <c r="BA18" s="13">
        <v>167.2</v>
      </c>
      <c r="BB18" s="13">
        <v>135.19999999999999</v>
      </c>
      <c r="BC18" s="13">
        <v>27.6</v>
      </c>
      <c r="BD18" s="13">
        <v>0</v>
      </c>
      <c r="BE18" s="13">
        <v>0</v>
      </c>
      <c r="BF18" s="13">
        <v>0</v>
      </c>
      <c r="BG18" s="13">
        <v>0</v>
      </c>
      <c r="BH18" s="13">
        <v>0</v>
      </c>
      <c r="BI18" s="13">
        <v>0</v>
      </c>
      <c r="BJ18" s="13">
        <v>0</v>
      </c>
      <c r="BK18" s="13">
        <v>0</v>
      </c>
      <c r="BL18" s="13">
        <v>0</v>
      </c>
      <c r="BM18" s="13">
        <v>0</v>
      </c>
      <c r="BN18" s="13">
        <v>0</v>
      </c>
      <c r="BO18" s="13">
        <v>0</v>
      </c>
      <c r="BP18" s="13">
        <v>0</v>
      </c>
      <c r="BQ18" s="13">
        <v>0</v>
      </c>
      <c r="BR18" s="13">
        <v>0</v>
      </c>
      <c r="BS18" s="13">
        <v>0.99</v>
      </c>
      <c r="BT18" s="13">
        <v>0</v>
      </c>
      <c r="BU18" s="13">
        <v>0</v>
      </c>
      <c r="BV18" s="13">
        <v>7.0000000000000007E-2</v>
      </c>
      <c r="BW18" s="13">
        <v>0.02</v>
      </c>
      <c r="BX18" s="13">
        <v>0.03</v>
      </c>
      <c r="BY18" s="13">
        <v>0</v>
      </c>
      <c r="BZ18" s="13">
        <v>0</v>
      </c>
      <c r="CA18" s="13">
        <v>0</v>
      </c>
      <c r="CB18" s="13">
        <v>10.64</v>
      </c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</row>
    <row r="19" spans="1:315" s="13" customFormat="1" ht="12.75" customHeight="1">
      <c r="A19" s="10" t="str">
        <f>"пром."</f>
        <v>пром.</v>
      </c>
      <c r="B19" s="11" t="s">
        <v>100</v>
      </c>
      <c r="C19" s="12" t="str">
        <f>"200"</f>
        <v>200</v>
      </c>
      <c r="D19" s="12">
        <v>0</v>
      </c>
      <c r="E19" s="12">
        <v>0</v>
      </c>
      <c r="F19" s="12">
        <v>0</v>
      </c>
      <c r="G19" s="12">
        <v>0</v>
      </c>
      <c r="H19" s="12">
        <v>31.21</v>
      </c>
      <c r="I19" s="12">
        <v>125.03671999999999</v>
      </c>
      <c r="J19" s="12">
        <v>0</v>
      </c>
      <c r="K19" s="12">
        <v>0</v>
      </c>
      <c r="L19" s="12">
        <v>0</v>
      </c>
      <c r="M19" s="12">
        <v>0</v>
      </c>
      <c r="N19" s="12">
        <v>9.7799999999999994</v>
      </c>
      <c r="O19" s="12">
        <v>21.43</v>
      </c>
      <c r="P19" s="12">
        <v>0</v>
      </c>
      <c r="Q19" s="12">
        <v>0</v>
      </c>
      <c r="R19" s="12">
        <v>0</v>
      </c>
      <c r="S19" s="12">
        <v>0</v>
      </c>
      <c r="T19" s="12">
        <v>0.01</v>
      </c>
      <c r="U19" s="12">
        <v>0.1</v>
      </c>
      <c r="V19" s="12">
        <v>0.3</v>
      </c>
      <c r="W19" s="12">
        <v>0.28999999999999998</v>
      </c>
      <c r="X19" s="12">
        <v>0</v>
      </c>
      <c r="Y19" s="12">
        <v>0</v>
      </c>
      <c r="Z19" s="12">
        <v>0.03</v>
      </c>
      <c r="AA19" s="12">
        <v>124.8</v>
      </c>
      <c r="AB19" s="12">
        <v>0</v>
      </c>
      <c r="AC19" s="12">
        <v>0</v>
      </c>
      <c r="AD19" s="12">
        <v>2.2599999999999998</v>
      </c>
      <c r="AE19" s="12">
        <v>0.24</v>
      </c>
      <c r="AF19" s="12">
        <v>0.28999999999999998</v>
      </c>
      <c r="AG19" s="12">
        <v>2.4700000000000002</v>
      </c>
      <c r="AH19" s="12">
        <v>0</v>
      </c>
      <c r="AI19" s="12">
        <v>7.72</v>
      </c>
      <c r="AJ19" s="13">
        <v>0</v>
      </c>
      <c r="AK19" s="13">
        <v>0</v>
      </c>
      <c r="AL19" s="13">
        <v>0</v>
      </c>
      <c r="AM19" s="13">
        <v>0</v>
      </c>
      <c r="AN19" s="13">
        <v>0</v>
      </c>
      <c r="AO19" s="13">
        <v>0</v>
      </c>
      <c r="AP19" s="13">
        <v>0</v>
      </c>
      <c r="AQ19" s="13">
        <v>0</v>
      </c>
      <c r="AR19" s="13">
        <v>0</v>
      </c>
      <c r="AS19" s="13">
        <v>0</v>
      </c>
      <c r="AT19" s="13">
        <v>0</v>
      </c>
      <c r="AU19" s="13">
        <v>0</v>
      </c>
      <c r="AV19" s="13">
        <v>0</v>
      </c>
      <c r="AW19" s="13">
        <v>0</v>
      </c>
      <c r="AX19" s="13">
        <v>0</v>
      </c>
      <c r="AY19" s="13">
        <v>0</v>
      </c>
      <c r="AZ19" s="13">
        <v>0</v>
      </c>
      <c r="BA19" s="13">
        <v>0</v>
      </c>
      <c r="BB19" s="13">
        <v>0</v>
      </c>
      <c r="BC19" s="13">
        <v>0</v>
      </c>
      <c r="BD19" s="13">
        <v>0</v>
      </c>
      <c r="BE19" s="13">
        <v>0</v>
      </c>
      <c r="BF19" s="13">
        <v>0</v>
      </c>
      <c r="BG19" s="13">
        <v>0</v>
      </c>
      <c r="BH19" s="13">
        <v>0</v>
      </c>
      <c r="BI19" s="13">
        <v>0</v>
      </c>
      <c r="BJ19" s="13">
        <v>0</v>
      </c>
      <c r="BK19" s="13">
        <v>0</v>
      </c>
      <c r="BL19" s="13">
        <v>0</v>
      </c>
      <c r="BM19" s="13">
        <v>0</v>
      </c>
      <c r="BN19" s="13">
        <v>0</v>
      </c>
      <c r="BO19" s="13">
        <v>0</v>
      </c>
      <c r="BP19" s="13">
        <v>0</v>
      </c>
      <c r="BQ19" s="13">
        <v>0</v>
      </c>
      <c r="BR19" s="13">
        <v>0</v>
      </c>
      <c r="BS19" s="13">
        <v>0</v>
      </c>
      <c r="BT19" s="13">
        <v>0</v>
      </c>
      <c r="BU19" s="13">
        <v>0</v>
      </c>
      <c r="BV19" s="13">
        <v>0</v>
      </c>
      <c r="BW19" s="13">
        <v>0</v>
      </c>
      <c r="BX19" s="13">
        <v>0</v>
      </c>
      <c r="BY19" s="13">
        <v>0</v>
      </c>
      <c r="BZ19" s="13">
        <v>0</v>
      </c>
      <c r="CA19" s="13">
        <v>0</v>
      </c>
      <c r="CB19" s="13">
        <v>191.45</v>
      </c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</row>
    <row r="20" spans="1:315" s="5" customFormat="1" ht="12.75" customHeight="1">
      <c r="A20" s="14" t="str">
        <f>"пром."</f>
        <v>пром.</v>
      </c>
      <c r="B20" s="15" t="s">
        <v>101</v>
      </c>
      <c r="C20" s="16" t="str">
        <f>"60"</f>
        <v>60</v>
      </c>
      <c r="D20" s="16">
        <v>3.92</v>
      </c>
      <c r="E20" s="16">
        <v>0</v>
      </c>
      <c r="F20" s="16">
        <v>1.31</v>
      </c>
      <c r="G20" s="16">
        <v>1.31</v>
      </c>
      <c r="H20" s="16">
        <v>31.98</v>
      </c>
      <c r="I20" s="16">
        <v>154.518</v>
      </c>
      <c r="J20" s="16">
        <v>0.3</v>
      </c>
      <c r="K20" s="16">
        <v>0</v>
      </c>
      <c r="L20" s="16">
        <v>0</v>
      </c>
      <c r="M20" s="16">
        <v>0</v>
      </c>
      <c r="N20" s="16">
        <v>1.98</v>
      </c>
      <c r="O20" s="16">
        <v>28.08</v>
      </c>
      <c r="P20" s="16">
        <v>1.92</v>
      </c>
      <c r="Q20" s="16">
        <v>0</v>
      </c>
      <c r="R20" s="16">
        <v>0</v>
      </c>
      <c r="S20" s="16">
        <v>0.18</v>
      </c>
      <c r="T20" s="16">
        <v>0.96</v>
      </c>
      <c r="U20" s="16">
        <v>167.31</v>
      </c>
      <c r="V20" s="16">
        <v>48.73</v>
      </c>
      <c r="W20" s="16">
        <v>8.58</v>
      </c>
      <c r="X20" s="16">
        <v>13.27</v>
      </c>
      <c r="Y20" s="16">
        <v>34.17</v>
      </c>
      <c r="Z20" s="16">
        <v>0.92</v>
      </c>
      <c r="AA20" s="16">
        <v>0</v>
      </c>
      <c r="AB20" s="16">
        <v>0</v>
      </c>
      <c r="AC20" s="16">
        <v>0</v>
      </c>
      <c r="AD20" s="16">
        <v>1.02</v>
      </c>
      <c r="AE20" s="16">
        <v>7.0000000000000007E-2</v>
      </c>
      <c r="AF20" s="16">
        <v>0.02</v>
      </c>
      <c r="AG20" s="16">
        <v>0.82</v>
      </c>
      <c r="AH20" s="16">
        <v>1.8</v>
      </c>
      <c r="AI20" s="16">
        <v>0</v>
      </c>
      <c r="AJ20" s="5">
        <v>0</v>
      </c>
      <c r="AK20" s="5">
        <v>194.18</v>
      </c>
      <c r="AL20" s="5">
        <v>201.49</v>
      </c>
      <c r="AM20" s="5">
        <v>308.5</v>
      </c>
      <c r="AN20" s="5">
        <v>103.88</v>
      </c>
      <c r="AO20" s="5">
        <v>61.07</v>
      </c>
      <c r="AP20" s="5">
        <v>122.15</v>
      </c>
      <c r="AQ20" s="5">
        <v>45.94</v>
      </c>
      <c r="AR20" s="5">
        <v>219.24</v>
      </c>
      <c r="AS20" s="5">
        <v>136.24</v>
      </c>
      <c r="AT20" s="5">
        <v>189.49</v>
      </c>
      <c r="AU20" s="5">
        <v>157.12</v>
      </c>
      <c r="AV20" s="5">
        <v>84.04</v>
      </c>
      <c r="AW20" s="5">
        <v>146.16</v>
      </c>
      <c r="AX20" s="5">
        <v>1213.6500000000001</v>
      </c>
      <c r="AY20" s="5">
        <v>0</v>
      </c>
      <c r="AZ20" s="5">
        <v>395.15</v>
      </c>
      <c r="BA20" s="5">
        <v>172.78</v>
      </c>
      <c r="BB20" s="5">
        <v>115.88</v>
      </c>
      <c r="BC20" s="5">
        <v>90.31</v>
      </c>
      <c r="BD20" s="5">
        <v>0</v>
      </c>
      <c r="BE20" s="5">
        <v>0</v>
      </c>
      <c r="BF20" s="5">
        <v>0</v>
      </c>
      <c r="BG20" s="5">
        <v>0</v>
      </c>
      <c r="BH20" s="5">
        <v>0</v>
      </c>
      <c r="BI20" s="5">
        <v>0.01</v>
      </c>
      <c r="BJ20" s="5">
        <v>0</v>
      </c>
      <c r="BK20" s="5">
        <v>0.14000000000000001</v>
      </c>
      <c r="BL20" s="5">
        <v>0</v>
      </c>
      <c r="BM20" s="5">
        <v>7.0000000000000007E-2</v>
      </c>
      <c r="BN20" s="5">
        <v>0</v>
      </c>
      <c r="BO20" s="5">
        <v>0</v>
      </c>
      <c r="BP20" s="5">
        <v>0</v>
      </c>
      <c r="BQ20" s="5">
        <v>0</v>
      </c>
      <c r="BR20" s="5">
        <v>0</v>
      </c>
      <c r="BS20" s="5">
        <v>0.51</v>
      </c>
      <c r="BT20" s="5">
        <v>0</v>
      </c>
      <c r="BU20" s="5">
        <v>0</v>
      </c>
      <c r="BV20" s="5">
        <v>0.39</v>
      </c>
      <c r="BW20" s="5">
        <v>0.01</v>
      </c>
      <c r="BX20" s="5">
        <v>0</v>
      </c>
      <c r="BY20" s="5">
        <v>0</v>
      </c>
      <c r="BZ20" s="5">
        <v>0</v>
      </c>
      <c r="CA20" s="5">
        <v>0</v>
      </c>
      <c r="CB20" s="5">
        <v>10.44</v>
      </c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</row>
    <row r="21" spans="1:315" s="20" customFormat="1" ht="12.75" customHeight="1">
      <c r="A21" s="17"/>
      <c r="B21" s="18" t="s">
        <v>94</v>
      </c>
      <c r="C21" s="19"/>
      <c r="D21" s="19">
        <v>41.75</v>
      </c>
      <c r="E21" s="19">
        <v>35.31</v>
      </c>
      <c r="F21" s="19">
        <v>29.87</v>
      </c>
      <c r="G21" s="19">
        <v>9.2899999999999991</v>
      </c>
      <c r="H21" s="19">
        <v>123.2</v>
      </c>
      <c r="I21" s="19">
        <v>921.98</v>
      </c>
      <c r="J21" s="19">
        <v>13.57</v>
      </c>
      <c r="K21" s="19">
        <v>5.2</v>
      </c>
      <c r="L21" s="19">
        <v>0</v>
      </c>
      <c r="M21" s="19">
        <v>0</v>
      </c>
      <c r="N21" s="19">
        <v>60.62</v>
      </c>
      <c r="O21" s="19">
        <v>58.14</v>
      </c>
      <c r="P21" s="19">
        <v>4.43</v>
      </c>
      <c r="Q21" s="19">
        <v>0</v>
      </c>
      <c r="R21" s="19">
        <v>0</v>
      </c>
      <c r="S21" s="19">
        <v>2.85</v>
      </c>
      <c r="T21" s="19">
        <v>5.12</v>
      </c>
      <c r="U21" s="19">
        <v>490.98</v>
      </c>
      <c r="V21" s="19">
        <v>586.30999999999995</v>
      </c>
      <c r="W21" s="19">
        <v>438.8</v>
      </c>
      <c r="X21" s="19">
        <v>102.11</v>
      </c>
      <c r="Y21" s="19">
        <v>539.70000000000005</v>
      </c>
      <c r="Z21" s="19">
        <v>2.68</v>
      </c>
      <c r="AA21" s="19">
        <v>251.8</v>
      </c>
      <c r="AB21" s="19">
        <v>9313.74</v>
      </c>
      <c r="AC21" s="19">
        <v>1995.08</v>
      </c>
      <c r="AD21" s="19">
        <v>7.87</v>
      </c>
      <c r="AE21" s="19">
        <v>0.47</v>
      </c>
      <c r="AF21" s="19">
        <v>0.98</v>
      </c>
      <c r="AG21" s="19">
        <v>4.91</v>
      </c>
      <c r="AH21" s="19">
        <v>11.42</v>
      </c>
      <c r="AI21" s="19">
        <v>10.17</v>
      </c>
      <c r="AJ21" s="20">
        <v>0</v>
      </c>
      <c r="AK21" s="20">
        <v>2036.92</v>
      </c>
      <c r="AL21" s="20">
        <v>1736.57</v>
      </c>
      <c r="AM21" s="20">
        <v>3048.88</v>
      </c>
      <c r="AN21" s="20">
        <v>2279.2800000000002</v>
      </c>
      <c r="AO21" s="20">
        <v>877.24</v>
      </c>
      <c r="AP21" s="20">
        <v>1524.53</v>
      </c>
      <c r="AQ21" s="20">
        <v>499.37</v>
      </c>
      <c r="AR21" s="20">
        <v>1853.51</v>
      </c>
      <c r="AS21" s="20">
        <v>413.05</v>
      </c>
      <c r="AT21" s="20">
        <v>480.92</v>
      </c>
      <c r="AU21" s="20">
        <v>701.74</v>
      </c>
      <c r="AV21" s="20">
        <v>1024.8900000000001</v>
      </c>
      <c r="AW21" s="20">
        <v>342.08</v>
      </c>
      <c r="AX21" s="20">
        <v>2714.54</v>
      </c>
      <c r="AY21" s="20">
        <v>1.06</v>
      </c>
      <c r="AZ21" s="20">
        <v>924.98</v>
      </c>
      <c r="BA21" s="20">
        <v>538.79999999999995</v>
      </c>
      <c r="BB21" s="20">
        <v>1892.66</v>
      </c>
      <c r="BC21" s="20">
        <v>308.12</v>
      </c>
      <c r="BD21" s="20">
        <v>0</v>
      </c>
      <c r="BE21" s="20">
        <v>0</v>
      </c>
      <c r="BF21" s="20">
        <v>0</v>
      </c>
      <c r="BG21" s="20">
        <v>0</v>
      </c>
      <c r="BH21" s="20">
        <v>0</v>
      </c>
      <c r="BI21" s="20">
        <v>0.01</v>
      </c>
      <c r="BJ21" s="20">
        <v>0</v>
      </c>
      <c r="BK21" s="20">
        <v>0.63</v>
      </c>
      <c r="BL21" s="20">
        <v>0</v>
      </c>
      <c r="BM21" s="20">
        <v>0.38</v>
      </c>
      <c r="BN21" s="20">
        <v>0.03</v>
      </c>
      <c r="BO21" s="20">
        <v>0.05</v>
      </c>
      <c r="BP21" s="20">
        <v>0</v>
      </c>
      <c r="BQ21" s="20">
        <v>0</v>
      </c>
      <c r="BR21" s="20">
        <v>0</v>
      </c>
      <c r="BS21" s="20">
        <v>3.35</v>
      </c>
      <c r="BT21" s="20">
        <v>0</v>
      </c>
      <c r="BU21" s="20">
        <v>0</v>
      </c>
      <c r="BV21" s="20">
        <v>5.05</v>
      </c>
      <c r="BW21" s="20">
        <v>0.03</v>
      </c>
      <c r="BX21" s="20">
        <v>0.03</v>
      </c>
      <c r="BY21" s="20">
        <v>0</v>
      </c>
      <c r="BZ21" s="20">
        <v>0</v>
      </c>
      <c r="CA21" s="20">
        <v>0</v>
      </c>
      <c r="CB21" s="20">
        <v>441.56</v>
      </c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</row>
    <row r="22" spans="1:315" s="20" customFormat="1" ht="12.75" customHeight="1">
      <c r="A22" s="17"/>
      <c r="B22" s="18" t="s">
        <v>95</v>
      </c>
      <c r="C22" s="19"/>
      <c r="D22" s="19">
        <v>41.75</v>
      </c>
      <c r="E22" s="19">
        <v>35.31</v>
      </c>
      <c r="F22" s="19">
        <v>29.87</v>
      </c>
      <c r="G22" s="19">
        <v>9.2899999999999991</v>
      </c>
      <c r="H22" s="19">
        <v>123.2</v>
      </c>
      <c r="I22" s="19">
        <v>921.98</v>
      </c>
      <c r="J22" s="19">
        <v>13.57</v>
      </c>
      <c r="K22" s="19">
        <v>5.2</v>
      </c>
      <c r="L22" s="19">
        <v>0</v>
      </c>
      <c r="M22" s="19">
        <v>0</v>
      </c>
      <c r="N22" s="19">
        <v>60.62</v>
      </c>
      <c r="O22" s="19">
        <v>58.14</v>
      </c>
      <c r="P22" s="19">
        <v>4.43</v>
      </c>
      <c r="Q22" s="19">
        <v>0</v>
      </c>
      <c r="R22" s="19">
        <v>0</v>
      </c>
      <c r="S22" s="19">
        <v>2.85</v>
      </c>
      <c r="T22" s="19">
        <v>5.12</v>
      </c>
      <c r="U22" s="19">
        <v>490.98</v>
      </c>
      <c r="V22" s="19">
        <v>586.30999999999995</v>
      </c>
      <c r="W22" s="19">
        <v>438.8</v>
      </c>
      <c r="X22" s="19">
        <v>102.11</v>
      </c>
      <c r="Y22" s="19">
        <v>539.70000000000005</v>
      </c>
      <c r="Z22" s="19">
        <v>2.68</v>
      </c>
      <c r="AA22" s="19">
        <v>251.8</v>
      </c>
      <c r="AB22" s="19">
        <v>9313.74</v>
      </c>
      <c r="AC22" s="19">
        <v>1995.08</v>
      </c>
      <c r="AD22" s="19">
        <v>7.87</v>
      </c>
      <c r="AE22" s="19">
        <v>0.47</v>
      </c>
      <c r="AF22" s="19">
        <v>0.98</v>
      </c>
      <c r="AG22" s="19">
        <v>4.91</v>
      </c>
      <c r="AH22" s="19">
        <v>11.42</v>
      </c>
      <c r="AI22" s="19">
        <v>10.17</v>
      </c>
      <c r="AJ22" s="20">
        <v>0</v>
      </c>
      <c r="AK22" s="20">
        <v>2036.92</v>
      </c>
      <c r="AL22" s="20">
        <v>1736.57</v>
      </c>
      <c r="AM22" s="20">
        <v>3048.88</v>
      </c>
      <c r="AN22" s="20">
        <v>2279.2800000000002</v>
      </c>
      <c r="AO22" s="20">
        <v>877.24</v>
      </c>
      <c r="AP22" s="20">
        <v>1524.53</v>
      </c>
      <c r="AQ22" s="20">
        <v>499.37</v>
      </c>
      <c r="AR22" s="20">
        <v>1853.51</v>
      </c>
      <c r="AS22" s="20">
        <v>413.05</v>
      </c>
      <c r="AT22" s="20">
        <v>480.92</v>
      </c>
      <c r="AU22" s="20">
        <v>701.74</v>
      </c>
      <c r="AV22" s="20">
        <v>1024.8900000000001</v>
      </c>
      <c r="AW22" s="20">
        <v>342.08</v>
      </c>
      <c r="AX22" s="20">
        <v>2714.54</v>
      </c>
      <c r="AY22" s="20">
        <v>1.06</v>
      </c>
      <c r="AZ22" s="20">
        <v>924.98</v>
      </c>
      <c r="BA22" s="20">
        <v>538.79999999999995</v>
      </c>
      <c r="BB22" s="20">
        <v>1892.66</v>
      </c>
      <c r="BC22" s="20">
        <v>308.12</v>
      </c>
      <c r="BD22" s="20">
        <v>0</v>
      </c>
      <c r="BE22" s="20">
        <v>0</v>
      </c>
      <c r="BF22" s="20">
        <v>0</v>
      </c>
      <c r="BG22" s="20">
        <v>0</v>
      </c>
      <c r="BH22" s="20">
        <v>0</v>
      </c>
      <c r="BI22" s="20">
        <v>0.01</v>
      </c>
      <c r="BJ22" s="20">
        <v>0</v>
      </c>
      <c r="BK22" s="20">
        <v>0.63</v>
      </c>
      <c r="BL22" s="20">
        <v>0</v>
      </c>
      <c r="BM22" s="20">
        <v>0.38</v>
      </c>
      <c r="BN22" s="20">
        <v>0.03</v>
      </c>
      <c r="BO22" s="20">
        <v>0.05</v>
      </c>
      <c r="BP22" s="20">
        <v>0</v>
      </c>
      <c r="BQ22" s="20">
        <v>0</v>
      </c>
      <c r="BR22" s="20">
        <v>0</v>
      </c>
      <c r="BS22" s="20">
        <v>3.35</v>
      </c>
      <c r="BT22" s="20">
        <v>0</v>
      </c>
      <c r="BU22" s="20">
        <v>0</v>
      </c>
      <c r="BV22" s="20">
        <v>5.05</v>
      </c>
      <c r="BW22" s="20">
        <v>0.03</v>
      </c>
      <c r="BX22" s="20">
        <v>0.03</v>
      </c>
      <c r="BY22" s="20">
        <v>0</v>
      </c>
      <c r="BZ22" s="20">
        <v>0</v>
      </c>
      <c r="CA22" s="20">
        <v>0</v>
      </c>
      <c r="CB22" s="20">
        <v>441.56</v>
      </c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</row>
    <row r="24" spans="1:315" ht="12.75" customHeight="1">
      <c r="B24" s="8" t="s">
        <v>102</v>
      </c>
    </row>
    <row r="25" spans="1:315" ht="12.75" customHeight="1">
      <c r="B25" s="8" t="s">
        <v>87</v>
      </c>
    </row>
    <row r="26" spans="1:315" s="13" customFormat="1" ht="12.75" customHeight="1">
      <c r="A26" s="10" t="str">
        <f>"17/7"</f>
        <v>17/7</v>
      </c>
      <c r="B26" s="11" t="s">
        <v>103</v>
      </c>
      <c r="C26" s="12" t="str">
        <f>"100"</f>
        <v>100</v>
      </c>
      <c r="D26" s="12">
        <v>11.3</v>
      </c>
      <c r="E26" s="12">
        <v>10.24</v>
      </c>
      <c r="F26" s="12">
        <v>6.06</v>
      </c>
      <c r="G26" s="12">
        <v>2.72</v>
      </c>
      <c r="H26" s="12">
        <v>11.63</v>
      </c>
      <c r="I26" s="12">
        <v>144.8286791148</v>
      </c>
      <c r="J26" s="12">
        <v>2.74</v>
      </c>
      <c r="K26" s="12">
        <v>1.71</v>
      </c>
      <c r="L26" s="12">
        <v>0</v>
      </c>
      <c r="M26" s="12">
        <v>0</v>
      </c>
      <c r="N26" s="12">
        <v>2.91</v>
      </c>
      <c r="O26" s="12">
        <v>7.8</v>
      </c>
      <c r="P26" s="12">
        <v>0.91</v>
      </c>
      <c r="Q26" s="12">
        <v>0</v>
      </c>
      <c r="R26" s="12">
        <v>0</v>
      </c>
      <c r="S26" s="12">
        <v>7.0000000000000007E-2</v>
      </c>
      <c r="T26" s="12">
        <v>1.97</v>
      </c>
      <c r="U26" s="12">
        <v>234.23</v>
      </c>
      <c r="V26" s="12">
        <v>285.16000000000003</v>
      </c>
      <c r="W26" s="12">
        <v>50.75</v>
      </c>
      <c r="X26" s="12">
        <v>33.729999999999997</v>
      </c>
      <c r="Y26" s="12">
        <v>159.65</v>
      </c>
      <c r="Z26" s="12">
        <v>0.8</v>
      </c>
      <c r="AA26" s="12">
        <v>23.53</v>
      </c>
      <c r="AB26" s="12">
        <v>11.86</v>
      </c>
      <c r="AC26" s="12">
        <v>42.7</v>
      </c>
      <c r="AD26" s="12">
        <v>1.48</v>
      </c>
      <c r="AE26" s="12">
        <v>7.0000000000000007E-2</v>
      </c>
      <c r="AF26" s="12">
        <v>0.1</v>
      </c>
      <c r="AG26" s="12">
        <v>0.69</v>
      </c>
      <c r="AH26" s="12">
        <v>3.25</v>
      </c>
      <c r="AI26" s="12">
        <v>0.59</v>
      </c>
      <c r="AJ26" s="13">
        <v>0</v>
      </c>
      <c r="AK26" s="13">
        <v>132.35</v>
      </c>
      <c r="AL26" s="13">
        <v>121.52</v>
      </c>
      <c r="AM26" s="13">
        <v>207.66</v>
      </c>
      <c r="AN26" s="13">
        <v>120.34</v>
      </c>
      <c r="AO26" s="13">
        <v>55.94</v>
      </c>
      <c r="AP26" s="13">
        <v>95.99</v>
      </c>
      <c r="AQ26" s="13">
        <v>33.85</v>
      </c>
      <c r="AR26" s="13">
        <v>129.35</v>
      </c>
      <c r="AS26" s="13">
        <v>85.36</v>
      </c>
      <c r="AT26" s="13">
        <v>103.65</v>
      </c>
      <c r="AU26" s="13">
        <v>120.82</v>
      </c>
      <c r="AV26" s="13">
        <v>46.95</v>
      </c>
      <c r="AW26" s="13">
        <v>70.75</v>
      </c>
      <c r="AX26" s="13">
        <v>497.73</v>
      </c>
      <c r="AY26" s="13">
        <v>0.81</v>
      </c>
      <c r="AZ26" s="13">
        <v>150.11000000000001</v>
      </c>
      <c r="BA26" s="13">
        <v>113.95</v>
      </c>
      <c r="BB26" s="13">
        <v>92.07</v>
      </c>
      <c r="BC26" s="13">
        <v>49.01</v>
      </c>
      <c r="BD26" s="13">
        <v>0.08</v>
      </c>
      <c r="BE26" s="13">
        <v>0.04</v>
      </c>
      <c r="BF26" s="13">
        <v>0.02</v>
      </c>
      <c r="BG26" s="13">
        <v>0.04</v>
      </c>
      <c r="BH26" s="13">
        <v>0.05</v>
      </c>
      <c r="BI26" s="13">
        <v>0.23</v>
      </c>
      <c r="BJ26" s="13">
        <v>0</v>
      </c>
      <c r="BK26" s="13">
        <v>0.81</v>
      </c>
      <c r="BL26" s="13">
        <v>0</v>
      </c>
      <c r="BM26" s="13">
        <v>0.28999999999999998</v>
      </c>
      <c r="BN26" s="13">
        <v>0.01</v>
      </c>
      <c r="BO26" s="13">
        <v>0.02</v>
      </c>
      <c r="BP26" s="13">
        <v>0</v>
      </c>
      <c r="BQ26" s="13">
        <v>0.05</v>
      </c>
      <c r="BR26" s="13">
        <v>7.0000000000000007E-2</v>
      </c>
      <c r="BS26" s="13">
        <v>1.07</v>
      </c>
      <c r="BT26" s="13">
        <v>0</v>
      </c>
      <c r="BU26" s="13">
        <v>0</v>
      </c>
      <c r="BV26" s="13">
        <v>1.59</v>
      </c>
      <c r="BW26" s="13">
        <v>0.01</v>
      </c>
      <c r="BX26" s="13">
        <v>0</v>
      </c>
      <c r="BY26" s="13">
        <v>0</v>
      </c>
      <c r="BZ26" s="13">
        <v>0</v>
      </c>
      <c r="CA26" s="13">
        <v>0</v>
      </c>
      <c r="CB26" s="13">
        <v>96.03</v>
      </c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</row>
    <row r="27" spans="1:315" s="13" customFormat="1" ht="12.75" customHeight="1">
      <c r="A27" s="10" t="str">
        <f>"38/3"</f>
        <v>38/3</v>
      </c>
      <c r="B27" s="11" t="s">
        <v>104</v>
      </c>
      <c r="C27" s="12" t="str">
        <f>"180"</f>
        <v>180</v>
      </c>
      <c r="D27" s="12">
        <v>4.54</v>
      </c>
      <c r="E27" s="12">
        <v>0</v>
      </c>
      <c r="F27" s="12">
        <v>8.6300000000000008</v>
      </c>
      <c r="G27" s="12">
        <v>8.6300000000000008</v>
      </c>
      <c r="H27" s="12">
        <v>47.52</v>
      </c>
      <c r="I27" s="12">
        <v>285.63247619999999</v>
      </c>
      <c r="J27" s="12">
        <v>1.21</v>
      </c>
      <c r="K27" s="12">
        <v>5.3</v>
      </c>
      <c r="L27" s="12">
        <v>0</v>
      </c>
      <c r="M27" s="12">
        <v>0</v>
      </c>
      <c r="N27" s="12">
        <v>1.64</v>
      </c>
      <c r="O27" s="12">
        <v>43.65</v>
      </c>
      <c r="P27" s="12">
        <v>2.23</v>
      </c>
      <c r="Q27" s="12">
        <v>0</v>
      </c>
      <c r="R27" s="12">
        <v>0</v>
      </c>
      <c r="S27" s="12">
        <v>0.04</v>
      </c>
      <c r="T27" s="12">
        <v>1.05</v>
      </c>
      <c r="U27" s="12">
        <v>181.49</v>
      </c>
      <c r="V27" s="12">
        <v>91.81</v>
      </c>
      <c r="W27" s="12">
        <v>11.16</v>
      </c>
      <c r="X27" s="12">
        <v>33.4</v>
      </c>
      <c r="Y27" s="12">
        <v>96.94</v>
      </c>
      <c r="Z27" s="12">
        <v>0.74</v>
      </c>
      <c r="AA27" s="12">
        <v>0</v>
      </c>
      <c r="AB27" s="12">
        <v>583.20000000000005</v>
      </c>
      <c r="AC27" s="12">
        <v>108</v>
      </c>
      <c r="AD27" s="12">
        <v>3.89</v>
      </c>
      <c r="AE27" s="12">
        <v>0.05</v>
      </c>
      <c r="AF27" s="12">
        <v>0.03</v>
      </c>
      <c r="AG27" s="12">
        <v>0.92</v>
      </c>
      <c r="AH27" s="12">
        <v>2.19</v>
      </c>
      <c r="AI27" s="12">
        <v>0.54</v>
      </c>
      <c r="AJ27" s="13">
        <v>0</v>
      </c>
      <c r="AK27" s="13">
        <v>261.58999999999997</v>
      </c>
      <c r="AL27" s="13">
        <v>205.6</v>
      </c>
      <c r="AM27" s="13">
        <v>385.12</v>
      </c>
      <c r="AN27" s="13">
        <v>162.54</v>
      </c>
      <c r="AO27" s="13">
        <v>99.26</v>
      </c>
      <c r="AP27" s="13">
        <v>149.87</v>
      </c>
      <c r="AQ27" s="13">
        <v>62.17</v>
      </c>
      <c r="AR27" s="13">
        <v>230.08</v>
      </c>
      <c r="AS27" s="13">
        <v>243.33</v>
      </c>
      <c r="AT27" s="13">
        <v>317.06</v>
      </c>
      <c r="AU27" s="13">
        <v>340.55</v>
      </c>
      <c r="AV27" s="13">
        <v>105.72</v>
      </c>
      <c r="AW27" s="13">
        <v>199.11</v>
      </c>
      <c r="AX27" s="13">
        <v>753.34</v>
      </c>
      <c r="AY27" s="13">
        <v>0</v>
      </c>
      <c r="AZ27" s="13">
        <v>205.33</v>
      </c>
      <c r="BA27" s="13">
        <v>205.49</v>
      </c>
      <c r="BB27" s="13">
        <v>180</v>
      </c>
      <c r="BC27" s="13">
        <v>85.22</v>
      </c>
      <c r="BD27" s="13">
        <v>0</v>
      </c>
      <c r="BE27" s="13">
        <v>0</v>
      </c>
      <c r="BF27" s="13">
        <v>0</v>
      </c>
      <c r="BG27" s="13">
        <v>0</v>
      </c>
      <c r="BH27" s="13">
        <v>0</v>
      </c>
      <c r="BI27" s="13">
        <v>0.01</v>
      </c>
      <c r="BJ27" s="13">
        <v>0</v>
      </c>
      <c r="BK27" s="13">
        <v>0.61</v>
      </c>
      <c r="BL27" s="13">
        <v>0</v>
      </c>
      <c r="BM27" s="13">
        <v>0.35</v>
      </c>
      <c r="BN27" s="13">
        <v>0.02</v>
      </c>
      <c r="BO27" s="13">
        <v>0.06</v>
      </c>
      <c r="BP27" s="13">
        <v>0</v>
      </c>
      <c r="BQ27" s="13">
        <v>0</v>
      </c>
      <c r="BR27" s="13">
        <v>0</v>
      </c>
      <c r="BS27" s="13">
        <v>2.1</v>
      </c>
      <c r="BT27" s="13">
        <v>0</v>
      </c>
      <c r="BU27" s="13">
        <v>0</v>
      </c>
      <c r="BV27" s="13">
        <v>4.84</v>
      </c>
      <c r="BW27" s="13">
        <v>0</v>
      </c>
      <c r="BX27" s="13">
        <v>0</v>
      </c>
      <c r="BY27" s="13">
        <v>0</v>
      </c>
      <c r="BZ27" s="13">
        <v>0</v>
      </c>
      <c r="CA27" s="13">
        <v>0</v>
      </c>
      <c r="CB27" s="13">
        <v>144.43</v>
      </c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</row>
    <row r="28" spans="1:315" s="13" customFormat="1" ht="12.75" customHeight="1">
      <c r="A28" s="10" t="str">
        <f>"29/10"</f>
        <v>29/10</v>
      </c>
      <c r="B28" s="11" t="s">
        <v>105</v>
      </c>
      <c r="C28" s="12" t="str">
        <f>"200/5"</f>
        <v>200/5</v>
      </c>
      <c r="D28" s="12">
        <v>0.12</v>
      </c>
      <c r="E28" s="12">
        <v>0</v>
      </c>
      <c r="F28" s="12">
        <v>0.02</v>
      </c>
      <c r="G28" s="12">
        <v>0.02</v>
      </c>
      <c r="H28" s="12">
        <v>10.08</v>
      </c>
      <c r="I28" s="12">
        <v>39.626332000000005</v>
      </c>
      <c r="J28" s="12">
        <v>0</v>
      </c>
      <c r="K28" s="12">
        <v>0</v>
      </c>
      <c r="L28" s="12">
        <v>0</v>
      </c>
      <c r="M28" s="12">
        <v>0</v>
      </c>
      <c r="N28" s="12">
        <v>9.94</v>
      </c>
      <c r="O28" s="12">
        <v>0</v>
      </c>
      <c r="P28" s="12">
        <v>0.14000000000000001</v>
      </c>
      <c r="Q28" s="12">
        <v>0</v>
      </c>
      <c r="R28" s="12">
        <v>0</v>
      </c>
      <c r="S28" s="12">
        <v>0.28999999999999998</v>
      </c>
      <c r="T28" s="12">
        <v>0.06</v>
      </c>
      <c r="U28" s="12">
        <v>0.64</v>
      </c>
      <c r="V28" s="12">
        <v>8.3699999999999992</v>
      </c>
      <c r="W28" s="12">
        <v>2.23</v>
      </c>
      <c r="X28" s="12">
        <v>0.56999999999999995</v>
      </c>
      <c r="Y28" s="12">
        <v>1.02</v>
      </c>
      <c r="Z28" s="12">
        <v>0.06</v>
      </c>
      <c r="AA28" s="12">
        <v>0</v>
      </c>
      <c r="AB28" s="12">
        <v>0.45</v>
      </c>
      <c r="AC28" s="12">
        <v>0.1</v>
      </c>
      <c r="AD28" s="12">
        <v>0.01</v>
      </c>
      <c r="AE28" s="12">
        <v>0</v>
      </c>
      <c r="AF28" s="12">
        <v>0</v>
      </c>
      <c r="AG28" s="12">
        <v>0</v>
      </c>
      <c r="AH28" s="12">
        <v>0.01</v>
      </c>
      <c r="AI28" s="12">
        <v>0.8</v>
      </c>
      <c r="AJ28" s="13">
        <v>0</v>
      </c>
      <c r="AK28" s="13">
        <v>0.69</v>
      </c>
      <c r="AL28" s="13">
        <v>0.78</v>
      </c>
      <c r="AM28" s="13">
        <v>0.64</v>
      </c>
      <c r="AN28" s="13">
        <v>1.18</v>
      </c>
      <c r="AO28" s="13">
        <v>0.28999999999999998</v>
      </c>
      <c r="AP28" s="13">
        <v>1.23</v>
      </c>
      <c r="AQ28" s="13">
        <v>0</v>
      </c>
      <c r="AR28" s="13">
        <v>1.57</v>
      </c>
      <c r="AS28" s="13">
        <v>0</v>
      </c>
      <c r="AT28" s="13">
        <v>0</v>
      </c>
      <c r="AU28" s="13">
        <v>0</v>
      </c>
      <c r="AV28" s="13">
        <v>0.88</v>
      </c>
      <c r="AW28" s="13">
        <v>0</v>
      </c>
      <c r="AX28" s="13">
        <v>0</v>
      </c>
      <c r="AY28" s="13">
        <v>0</v>
      </c>
      <c r="AZ28" s="13">
        <v>0</v>
      </c>
      <c r="BA28" s="13">
        <v>0</v>
      </c>
      <c r="BB28" s="13">
        <v>0</v>
      </c>
      <c r="BC28" s="13">
        <v>0</v>
      </c>
      <c r="BD28" s="13">
        <v>0</v>
      </c>
      <c r="BE28" s="13">
        <v>0</v>
      </c>
      <c r="BF28" s="13">
        <v>0</v>
      </c>
      <c r="BG28" s="13">
        <v>0</v>
      </c>
      <c r="BH28" s="13">
        <v>0</v>
      </c>
      <c r="BI28" s="13">
        <v>0</v>
      </c>
      <c r="BJ28" s="13">
        <v>0</v>
      </c>
      <c r="BK28" s="13">
        <v>0</v>
      </c>
      <c r="BL28" s="13">
        <v>0</v>
      </c>
      <c r="BM28" s="13">
        <v>0</v>
      </c>
      <c r="BN28" s="13">
        <v>0</v>
      </c>
      <c r="BO28" s="13">
        <v>0</v>
      </c>
      <c r="BP28" s="13">
        <v>0</v>
      </c>
      <c r="BQ28" s="13">
        <v>0</v>
      </c>
      <c r="BR28" s="13">
        <v>0</v>
      </c>
      <c r="BS28" s="13">
        <v>0</v>
      </c>
      <c r="BT28" s="13">
        <v>0</v>
      </c>
      <c r="BU28" s="13">
        <v>0</v>
      </c>
      <c r="BV28" s="13">
        <v>0</v>
      </c>
      <c r="BW28" s="13">
        <v>0</v>
      </c>
      <c r="BX28" s="13">
        <v>0</v>
      </c>
      <c r="BY28" s="13">
        <v>0</v>
      </c>
      <c r="BZ28" s="13">
        <v>0</v>
      </c>
      <c r="CA28" s="13">
        <v>0</v>
      </c>
      <c r="CB28" s="13">
        <v>204.43</v>
      </c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</row>
    <row r="29" spans="1:315" s="13" customFormat="1" ht="12.75" customHeight="1">
      <c r="A29" s="10" t="str">
        <f>"пром."</f>
        <v>пром.</v>
      </c>
      <c r="B29" s="11" t="s">
        <v>92</v>
      </c>
      <c r="C29" s="12" t="str">
        <f>"40"</f>
        <v>40</v>
      </c>
      <c r="D29" s="12">
        <v>2.68</v>
      </c>
      <c r="E29" s="12">
        <v>0</v>
      </c>
      <c r="F29" s="12">
        <v>0.28000000000000003</v>
      </c>
      <c r="G29" s="12">
        <v>0</v>
      </c>
      <c r="H29" s="12">
        <v>20.079999999999998</v>
      </c>
      <c r="I29" s="12">
        <v>84.217280000000002</v>
      </c>
      <c r="J29" s="12">
        <v>0</v>
      </c>
      <c r="K29" s="12">
        <v>0</v>
      </c>
      <c r="L29" s="12">
        <v>0</v>
      </c>
      <c r="M29" s="12">
        <v>0</v>
      </c>
      <c r="N29" s="12">
        <v>17.12</v>
      </c>
      <c r="O29" s="12">
        <v>0</v>
      </c>
      <c r="P29" s="12">
        <v>2.96</v>
      </c>
      <c r="Q29" s="12">
        <v>0</v>
      </c>
      <c r="R29" s="12">
        <v>0</v>
      </c>
      <c r="S29" s="12">
        <v>0</v>
      </c>
      <c r="T29" s="12">
        <v>4.8099999999999996</v>
      </c>
      <c r="U29" s="12">
        <v>16.12</v>
      </c>
      <c r="V29" s="12">
        <v>748.96</v>
      </c>
      <c r="W29" s="12">
        <v>296.14</v>
      </c>
      <c r="X29" s="12">
        <v>93</v>
      </c>
      <c r="Y29" s="12">
        <v>83.88</v>
      </c>
      <c r="Z29" s="12">
        <v>9.9499999999999993</v>
      </c>
      <c r="AA29" s="12">
        <v>1344</v>
      </c>
      <c r="AB29" s="12">
        <v>0</v>
      </c>
      <c r="AC29" s="12">
        <v>84</v>
      </c>
      <c r="AD29" s="12">
        <v>0.68</v>
      </c>
      <c r="AE29" s="12">
        <v>0.08</v>
      </c>
      <c r="AF29" s="12">
        <v>0.43</v>
      </c>
      <c r="AG29" s="12">
        <v>0</v>
      </c>
      <c r="AH29" s="12">
        <v>3.58</v>
      </c>
      <c r="AI29" s="12">
        <v>20</v>
      </c>
      <c r="AJ29" s="13">
        <v>0</v>
      </c>
      <c r="AK29" s="13">
        <v>0</v>
      </c>
      <c r="AL29" s="13">
        <v>0</v>
      </c>
      <c r="AM29" s="13">
        <v>0</v>
      </c>
      <c r="AN29" s="13">
        <v>0</v>
      </c>
      <c r="AO29" s="13">
        <v>0</v>
      </c>
      <c r="AP29" s="13">
        <v>0</v>
      </c>
      <c r="AQ29" s="13">
        <v>0</v>
      </c>
      <c r="AR29" s="13">
        <v>0</v>
      </c>
      <c r="AS29" s="13">
        <v>0</v>
      </c>
      <c r="AT29" s="13">
        <v>0</v>
      </c>
      <c r="AU29" s="13">
        <v>0</v>
      </c>
      <c r="AV29" s="13">
        <v>0</v>
      </c>
      <c r="AW29" s="13">
        <v>0</v>
      </c>
      <c r="AX29" s="13">
        <v>0</v>
      </c>
      <c r="AY29" s="13">
        <v>0</v>
      </c>
      <c r="AZ29" s="13">
        <v>0</v>
      </c>
      <c r="BA29" s="13">
        <v>0</v>
      </c>
      <c r="BB29" s="13">
        <v>0</v>
      </c>
      <c r="BC29" s="13">
        <v>0</v>
      </c>
      <c r="BD29" s="13">
        <v>0</v>
      </c>
      <c r="BE29" s="13">
        <v>0</v>
      </c>
      <c r="BF29" s="13">
        <v>0</v>
      </c>
      <c r="BG29" s="13">
        <v>0.01</v>
      </c>
      <c r="BH29" s="13">
        <v>0</v>
      </c>
      <c r="BI29" s="13">
        <v>0.04</v>
      </c>
      <c r="BJ29" s="13">
        <v>0</v>
      </c>
      <c r="BK29" s="13">
        <v>0.35</v>
      </c>
      <c r="BL29" s="13">
        <v>0</v>
      </c>
      <c r="BM29" s="13">
        <v>0.12</v>
      </c>
      <c r="BN29" s="13">
        <v>0</v>
      </c>
      <c r="BO29" s="13">
        <v>0</v>
      </c>
      <c r="BP29" s="13">
        <v>0</v>
      </c>
      <c r="BQ29" s="13">
        <v>0</v>
      </c>
      <c r="BR29" s="13">
        <v>0.03</v>
      </c>
      <c r="BS29" s="13">
        <v>0.11</v>
      </c>
      <c r="BT29" s="13">
        <v>0</v>
      </c>
      <c r="BU29" s="13">
        <v>0</v>
      </c>
      <c r="BV29" s="13">
        <v>0.22</v>
      </c>
      <c r="BW29" s="13">
        <v>0.86</v>
      </c>
      <c r="BX29" s="13">
        <v>0</v>
      </c>
      <c r="BY29" s="13">
        <v>0</v>
      </c>
      <c r="BZ29" s="13">
        <v>0</v>
      </c>
      <c r="CA29" s="13">
        <v>0</v>
      </c>
      <c r="CB29" s="13">
        <v>3.2</v>
      </c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</row>
    <row r="30" spans="1:315" s="5" customFormat="1" ht="12.75" customHeight="1">
      <c r="A30" s="14" t="str">
        <f>"пром."</f>
        <v>пром.</v>
      </c>
      <c r="B30" s="15" t="s">
        <v>93</v>
      </c>
      <c r="C30" s="16" t="str">
        <f>"25"</f>
        <v>25</v>
      </c>
      <c r="D30" s="16">
        <v>1.65</v>
      </c>
      <c r="E30" s="16">
        <v>0</v>
      </c>
      <c r="F30" s="16">
        <v>0.3</v>
      </c>
      <c r="G30" s="16">
        <v>0.3</v>
      </c>
      <c r="H30" s="16">
        <v>10.43</v>
      </c>
      <c r="I30" s="16">
        <v>48.344999999999999</v>
      </c>
      <c r="J30" s="16">
        <v>0.05</v>
      </c>
      <c r="K30" s="16">
        <v>0</v>
      </c>
      <c r="L30" s="16">
        <v>0</v>
      </c>
      <c r="M30" s="16">
        <v>0</v>
      </c>
      <c r="N30" s="16">
        <v>0.3</v>
      </c>
      <c r="O30" s="16">
        <v>8.0500000000000007</v>
      </c>
      <c r="P30" s="16">
        <v>2.08</v>
      </c>
      <c r="Q30" s="16">
        <v>0</v>
      </c>
      <c r="R30" s="16">
        <v>0</v>
      </c>
      <c r="S30" s="16">
        <v>0.25</v>
      </c>
      <c r="T30" s="16">
        <v>0.63</v>
      </c>
      <c r="U30" s="16">
        <v>152.5</v>
      </c>
      <c r="V30" s="16">
        <v>61.25</v>
      </c>
      <c r="W30" s="16">
        <v>8.75</v>
      </c>
      <c r="X30" s="16">
        <v>11.75</v>
      </c>
      <c r="Y30" s="16">
        <v>39.5</v>
      </c>
      <c r="Z30" s="16">
        <v>0.98</v>
      </c>
      <c r="AA30" s="16">
        <v>0</v>
      </c>
      <c r="AB30" s="16">
        <v>1.25</v>
      </c>
      <c r="AC30" s="16">
        <v>0.25</v>
      </c>
      <c r="AD30" s="16">
        <v>0.35</v>
      </c>
      <c r="AE30" s="16">
        <v>0.05</v>
      </c>
      <c r="AF30" s="16">
        <v>0.02</v>
      </c>
      <c r="AG30" s="16">
        <v>0.18</v>
      </c>
      <c r="AH30" s="16">
        <v>0.5</v>
      </c>
      <c r="AI30" s="16">
        <v>0</v>
      </c>
      <c r="AJ30" s="5">
        <v>0</v>
      </c>
      <c r="AK30" s="5">
        <v>80.5</v>
      </c>
      <c r="AL30" s="5">
        <v>62</v>
      </c>
      <c r="AM30" s="5">
        <v>106.75</v>
      </c>
      <c r="AN30" s="5">
        <v>55.75</v>
      </c>
      <c r="AO30" s="5">
        <v>23.25</v>
      </c>
      <c r="AP30" s="5">
        <v>49.5</v>
      </c>
      <c r="AQ30" s="5">
        <v>20</v>
      </c>
      <c r="AR30" s="5">
        <v>92.75</v>
      </c>
      <c r="AS30" s="5">
        <v>74.25</v>
      </c>
      <c r="AT30" s="5">
        <v>72.75</v>
      </c>
      <c r="AU30" s="5">
        <v>116</v>
      </c>
      <c r="AV30" s="5">
        <v>31</v>
      </c>
      <c r="AW30" s="5">
        <v>77.5</v>
      </c>
      <c r="AX30" s="5">
        <v>389.75</v>
      </c>
      <c r="AY30" s="5">
        <v>0</v>
      </c>
      <c r="AZ30" s="5">
        <v>131.5</v>
      </c>
      <c r="BA30" s="5">
        <v>72.75</v>
      </c>
      <c r="BB30" s="5">
        <v>45</v>
      </c>
      <c r="BC30" s="5">
        <v>32.5</v>
      </c>
      <c r="BD30" s="5">
        <v>0</v>
      </c>
      <c r="BE30" s="5">
        <v>0</v>
      </c>
      <c r="BF30" s="5">
        <v>0</v>
      </c>
      <c r="BG30" s="5">
        <v>0</v>
      </c>
      <c r="BH30" s="5">
        <v>0</v>
      </c>
      <c r="BI30" s="5">
        <v>0</v>
      </c>
      <c r="BJ30" s="5">
        <v>0</v>
      </c>
      <c r="BK30" s="5">
        <v>0.04</v>
      </c>
      <c r="BL30" s="5">
        <v>0</v>
      </c>
      <c r="BM30" s="5">
        <v>0</v>
      </c>
      <c r="BN30" s="5">
        <v>0.01</v>
      </c>
      <c r="BO30" s="5">
        <v>0</v>
      </c>
      <c r="BP30" s="5">
        <v>0</v>
      </c>
      <c r="BQ30" s="5">
        <v>0</v>
      </c>
      <c r="BR30" s="5">
        <v>0</v>
      </c>
      <c r="BS30" s="5">
        <v>0.03</v>
      </c>
      <c r="BT30" s="5">
        <v>0</v>
      </c>
      <c r="BU30" s="5">
        <v>0</v>
      </c>
      <c r="BV30" s="5">
        <v>0.12</v>
      </c>
      <c r="BW30" s="5">
        <v>0.02</v>
      </c>
      <c r="BX30" s="5">
        <v>0</v>
      </c>
      <c r="BY30" s="5">
        <v>0</v>
      </c>
      <c r="BZ30" s="5">
        <v>0</v>
      </c>
      <c r="CA30" s="5">
        <v>0</v>
      </c>
      <c r="CB30" s="5">
        <v>11.75</v>
      </c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</row>
    <row r="31" spans="1:315" s="20" customFormat="1" ht="12.75" customHeight="1">
      <c r="A31" s="17"/>
      <c r="B31" s="18" t="s">
        <v>94</v>
      </c>
      <c r="C31" s="19"/>
      <c r="D31" s="19">
        <v>20.29</v>
      </c>
      <c r="E31" s="19">
        <v>10.24</v>
      </c>
      <c r="F31" s="19">
        <v>15.3</v>
      </c>
      <c r="G31" s="19">
        <v>11.67</v>
      </c>
      <c r="H31" s="19">
        <v>99.73</v>
      </c>
      <c r="I31" s="19">
        <v>602.65</v>
      </c>
      <c r="J31" s="19">
        <v>4</v>
      </c>
      <c r="K31" s="19">
        <v>7.01</v>
      </c>
      <c r="L31" s="19">
        <v>0</v>
      </c>
      <c r="M31" s="19">
        <v>0</v>
      </c>
      <c r="N31" s="19">
        <v>31.92</v>
      </c>
      <c r="O31" s="19">
        <v>59.5</v>
      </c>
      <c r="P31" s="19">
        <v>8.31</v>
      </c>
      <c r="Q31" s="19">
        <v>0</v>
      </c>
      <c r="R31" s="19">
        <v>0</v>
      </c>
      <c r="S31" s="19">
        <v>0.65</v>
      </c>
      <c r="T31" s="19">
        <v>8.52</v>
      </c>
      <c r="U31" s="19">
        <v>584.98</v>
      </c>
      <c r="V31" s="19">
        <v>1195.54</v>
      </c>
      <c r="W31" s="19">
        <v>369.02</v>
      </c>
      <c r="X31" s="19">
        <v>172.45</v>
      </c>
      <c r="Y31" s="19">
        <v>381</v>
      </c>
      <c r="Z31" s="19">
        <v>12.53</v>
      </c>
      <c r="AA31" s="19">
        <v>1367.53</v>
      </c>
      <c r="AB31" s="19">
        <v>596.76</v>
      </c>
      <c r="AC31" s="19">
        <v>235.05</v>
      </c>
      <c r="AD31" s="19">
        <v>6.4</v>
      </c>
      <c r="AE31" s="19">
        <v>0.24</v>
      </c>
      <c r="AF31" s="19">
        <v>0.57999999999999996</v>
      </c>
      <c r="AG31" s="19">
        <v>1.8</v>
      </c>
      <c r="AH31" s="19">
        <v>9.5299999999999994</v>
      </c>
      <c r="AI31" s="19">
        <v>21.93</v>
      </c>
      <c r="AJ31" s="20">
        <v>0</v>
      </c>
      <c r="AK31" s="20">
        <v>475.12</v>
      </c>
      <c r="AL31" s="20">
        <v>389.9</v>
      </c>
      <c r="AM31" s="20">
        <v>700.17</v>
      </c>
      <c r="AN31" s="20">
        <v>339.8</v>
      </c>
      <c r="AO31" s="20">
        <v>178.74</v>
      </c>
      <c r="AP31" s="20">
        <v>296.58</v>
      </c>
      <c r="AQ31" s="20">
        <v>116.01</v>
      </c>
      <c r="AR31" s="20">
        <v>453.75</v>
      </c>
      <c r="AS31" s="20">
        <v>402.94</v>
      </c>
      <c r="AT31" s="20">
        <v>493.46</v>
      </c>
      <c r="AU31" s="20">
        <v>577.37</v>
      </c>
      <c r="AV31" s="20">
        <v>184.55</v>
      </c>
      <c r="AW31" s="20">
        <v>347.35</v>
      </c>
      <c r="AX31" s="20">
        <v>1640.82</v>
      </c>
      <c r="AY31" s="20">
        <v>0.81</v>
      </c>
      <c r="AZ31" s="20">
        <v>486.94</v>
      </c>
      <c r="BA31" s="20">
        <v>392.19</v>
      </c>
      <c r="BB31" s="20">
        <v>317.07</v>
      </c>
      <c r="BC31" s="20">
        <v>166.73</v>
      </c>
      <c r="BD31" s="20">
        <v>0.08</v>
      </c>
      <c r="BE31" s="20">
        <v>0.04</v>
      </c>
      <c r="BF31" s="20">
        <v>0.02</v>
      </c>
      <c r="BG31" s="20">
        <v>0.05</v>
      </c>
      <c r="BH31" s="20">
        <v>0.05</v>
      </c>
      <c r="BI31" s="20">
        <v>0.28000000000000003</v>
      </c>
      <c r="BJ31" s="20">
        <v>0</v>
      </c>
      <c r="BK31" s="20">
        <v>1.81</v>
      </c>
      <c r="BL31" s="20">
        <v>0</v>
      </c>
      <c r="BM31" s="20">
        <v>0.77</v>
      </c>
      <c r="BN31" s="20">
        <v>0.04</v>
      </c>
      <c r="BO31" s="20">
        <v>7.0000000000000007E-2</v>
      </c>
      <c r="BP31" s="20">
        <v>0</v>
      </c>
      <c r="BQ31" s="20">
        <v>0.05</v>
      </c>
      <c r="BR31" s="20">
        <v>0.11</v>
      </c>
      <c r="BS31" s="20">
        <v>3.3</v>
      </c>
      <c r="BT31" s="20">
        <v>0</v>
      </c>
      <c r="BU31" s="20">
        <v>0</v>
      </c>
      <c r="BV31" s="20">
        <v>6.77</v>
      </c>
      <c r="BW31" s="20">
        <v>0.89</v>
      </c>
      <c r="BX31" s="20">
        <v>0</v>
      </c>
      <c r="BY31" s="20">
        <v>0</v>
      </c>
      <c r="BZ31" s="20">
        <v>0</v>
      </c>
      <c r="CA31" s="20">
        <v>0</v>
      </c>
      <c r="CB31" s="20">
        <v>459.84</v>
      </c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</row>
    <row r="32" spans="1:315" s="20" customFormat="1" ht="12.75" customHeight="1">
      <c r="A32" s="17"/>
      <c r="B32" s="18" t="s">
        <v>95</v>
      </c>
      <c r="C32" s="19"/>
      <c r="D32" s="19">
        <v>20.29</v>
      </c>
      <c r="E32" s="19">
        <v>10.24</v>
      </c>
      <c r="F32" s="19">
        <v>15.3</v>
      </c>
      <c r="G32" s="19">
        <v>11.67</v>
      </c>
      <c r="H32" s="19">
        <v>99.73</v>
      </c>
      <c r="I32" s="19">
        <v>602.65</v>
      </c>
      <c r="J32" s="19">
        <v>4</v>
      </c>
      <c r="K32" s="19">
        <v>7.01</v>
      </c>
      <c r="L32" s="19">
        <v>0</v>
      </c>
      <c r="M32" s="19">
        <v>0</v>
      </c>
      <c r="N32" s="19">
        <v>31.92</v>
      </c>
      <c r="O32" s="19">
        <v>59.5</v>
      </c>
      <c r="P32" s="19">
        <v>8.31</v>
      </c>
      <c r="Q32" s="19">
        <v>0</v>
      </c>
      <c r="R32" s="19">
        <v>0</v>
      </c>
      <c r="S32" s="19">
        <v>0.65</v>
      </c>
      <c r="T32" s="19">
        <v>8.52</v>
      </c>
      <c r="U32" s="19">
        <v>584.98</v>
      </c>
      <c r="V32" s="19">
        <v>1195.54</v>
      </c>
      <c r="W32" s="19">
        <v>369.02</v>
      </c>
      <c r="X32" s="19">
        <v>172.45</v>
      </c>
      <c r="Y32" s="19">
        <v>381</v>
      </c>
      <c r="Z32" s="19">
        <v>12.53</v>
      </c>
      <c r="AA32" s="19">
        <v>1367.53</v>
      </c>
      <c r="AB32" s="19">
        <v>596.76</v>
      </c>
      <c r="AC32" s="19">
        <v>235.05</v>
      </c>
      <c r="AD32" s="19">
        <v>6.4</v>
      </c>
      <c r="AE32" s="19">
        <v>0.24</v>
      </c>
      <c r="AF32" s="19">
        <v>0.57999999999999996</v>
      </c>
      <c r="AG32" s="19">
        <v>1.8</v>
      </c>
      <c r="AH32" s="19">
        <v>9.5299999999999994</v>
      </c>
      <c r="AI32" s="19">
        <v>21.93</v>
      </c>
      <c r="AJ32" s="20">
        <v>0</v>
      </c>
      <c r="AK32" s="20">
        <v>475.12</v>
      </c>
      <c r="AL32" s="20">
        <v>389.9</v>
      </c>
      <c r="AM32" s="20">
        <v>700.17</v>
      </c>
      <c r="AN32" s="20">
        <v>339.8</v>
      </c>
      <c r="AO32" s="20">
        <v>178.74</v>
      </c>
      <c r="AP32" s="20">
        <v>296.58</v>
      </c>
      <c r="AQ32" s="20">
        <v>116.01</v>
      </c>
      <c r="AR32" s="20">
        <v>453.75</v>
      </c>
      <c r="AS32" s="20">
        <v>402.94</v>
      </c>
      <c r="AT32" s="20">
        <v>493.46</v>
      </c>
      <c r="AU32" s="20">
        <v>577.37</v>
      </c>
      <c r="AV32" s="20">
        <v>184.55</v>
      </c>
      <c r="AW32" s="20">
        <v>347.35</v>
      </c>
      <c r="AX32" s="20">
        <v>1640.82</v>
      </c>
      <c r="AY32" s="20">
        <v>0.81</v>
      </c>
      <c r="AZ32" s="20">
        <v>486.94</v>
      </c>
      <c r="BA32" s="20">
        <v>392.19</v>
      </c>
      <c r="BB32" s="20">
        <v>317.07</v>
      </c>
      <c r="BC32" s="20">
        <v>166.73</v>
      </c>
      <c r="BD32" s="20">
        <v>0.08</v>
      </c>
      <c r="BE32" s="20">
        <v>0.04</v>
      </c>
      <c r="BF32" s="20">
        <v>0.02</v>
      </c>
      <c r="BG32" s="20">
        <v>0.05</v>
      </c>
      <c r="BH32" s="20">
        <v>0.05</v>
      </c>
      <c r="BI32" s="20">
        <v>0.28000000000000003</v>
      </c>
      <c r="BJ32" s="20">
        <v>0</v>
      </c>
      <c r="BK32" s="20">
        <v>1.81</v>
      </c>
      <c r="BL32" s="20">
        <v>0</v>
      </c>
      <c r="BM32" s="20">
        <v>0.77</v>
      </c>
      <c r="BN32" s="20">
        <v>0.04</v>
      </c>
      <c r="BO32" s="20">
        <v>7.0000000000000007E-2</v>
      </c>
      <c r="BP32" s="20">
        <v>0</v>
      </c>
      <c r="BQ32" s="20">
        <v>0.05</v>
      </c>
      <c r="BR32" s="20">
        <v>0.11</v>
      </c>
      <c r="BS32" s="20">
        <v>3.3</v>
      </c>
      <c r="BT32" s="20">
        <v>0</v>
      </c>
      <c r="BU32" s="20">
        <v>0</v>
      </c>
      <c r="BV32" s="20">
        <v>6.77</v>
      </c>
      <c r="BW32" s="20">
        <v>0.89</v>
      </c>
      <c r="BX32" s="20">
        <v>0</v>
      </c>
      <c r="BY32" s="20">
        <v>0</v>
      </c>
      <c r="BZ32" s="20">
        <v>0</v>
      </c>
      <c r="CA32" s="20">
        <v>0</v>
      </c>
      <c r="CB32" s="20">
        <v>459.84</v>
      </c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</row>
    <row r="34" spans="1:315" ht="12.75" customHeight="1">
      <c r="B34" s="8" t="s">
        <v>106</v>
      </c>
    </row>
    <row r="35" spans="1:315" ht="12.75" customHeight="1">
      <c r="B35" s="8" t="s">
        <v>87</v>
      </c>
    </row>
    <row r="36" spans="1:315" s="13" customFormat="1" ht="12.75" customHeight="1">
      <c r="A36" s="10" t="str">
        <f>"1/13"</f>
        <v>1/13</v>
      </c>
      <c r="B36" s="11" t="s">
        <v>107</v>
      </c>
      <c r="C36" s="12" t="str">
        <f>"30/10"</f>
        <v>30/10</v>
      </c>
      <c r="D36" s="12">
        <v>3.88</v>
      </c>
      <c r="E36" s="12">
        <v>0.08</v>
      </c>
      <c r="F36" s="12">
        <v>7.7</v>
      </c>
      <c r="G36" s="12">
        <v>0.45</v>
      </c>
      <c r="H36" s="12">
        <v>23.58</v>
      </c>
      <c r="I36" s="12">
        <v>181.08399999999997</v>
      </c>
      <c r="J36" s="12">
        <v>4.71</v>
      </c>
      <c r="K36" s="12">
        <v>0.22</v>
      </c>
      <c r="L36" s="12">
        <v>0</v>
      </c>
      <c r="M36" s="12">
        <v>0</v>
      </c>
      <c r="N36" s="12">
        <v>0.68</v>
      </c>
      <c r="O36" s="12">
        <v>22.8</v>
      </c>
      <c r="P36" s="12">
        <v>0.1</v>
      </c>
      <c r="Q36" s="12">
        <v>0</v>
      </c>
      <c r="R36" s="12">
        <v>0</v>
      </c>
      <c r="S36" s="12">
        <v>0</v>
      </c>
      <c r="T36" s="12">
        <v>1.04</v>
      </c>
      <c r="U36" s="12">
        <v>1.5</v>
      </c>
      <c r="V36" s="12">
        <v>3</v>
      </c>
      <c r="W36" s="12">
        <v>2.4</v>
      </c>
      <c r="X36" s="12">
        <v>0</v>
      </c>
      <c r="Y36" s="12">
        <v>3</v>
      </c>
      <c r="Z36" s="12">
        <v>0.02</v>
      </c>
      <c r="AA36" s="12">
        <v>40</v>
      </c>
      <c r="AB36" s="12">
        <v>30</v>
      </c>
      <c r="AC36" s="12">
        <v>45</v>
      </c>
      <c r="AD36" s="12">
        <v>0.1</v>
      </c>
      <c r="AE36" s="12">
        <v>0</v>
      </c>
      <c r="AF36" s="12">
        <v>0.01</v>
      </c>
      <c r="AG36" s="12">
        <v>0.01</v>
      </c>
      <c r="AH36" s="12">
        <v>0.02</v>
      </c>
      <c r="AI36" s="12">
        <v>0</v>
      </c>
      <c r="AJ36" s="13">
        <v>0</v>
      </c>
      <c r="AK36" s="13">
        <v>187.7</v>
      </c>
      <c r="AL36" s="13">
        <v>195.1</v>
      </c>
      <c r="AM36" s="13">
        <v>300.10000000000002</v>
      </c>
      <c r="AN36" s="13">
        <v>101.5</v>
      </c>
      <c r="AO36" s="13">
        <v>59.2</v>
      </c>
      <c r="AP36" s="13">
        <v>119.7</v>
      </c>
      <c r="AQ36" s="13">
        <v>47.8</v>
      </c>
      <c r="AR36" s="13">
        <v>212.2</v>
      </c>
      <c r="AS36" s="13">
        <v>132.6</v>
      </c>
      <c r="AT36" s="13">
        <v>182.6</v>
      </c>
      <c r="AU36" s="13">
        <v>154.19999999999999</v>
      </c>
      <c r="AV36" s="13">
        <v>81.5</v>
      </c>
      <c r="AW36" s="13">
        <v>140.4</v>
      </c>
      <c r="AX36" s="13">
        <v>1168.2</v>
      </c>
      <c r="AY36" s="13">
        <v>0</v>
      </c>
      <c r="AZ36" s="13">
        <v>380.8</v>
      </c>
      <c r="BA36" s="13">
        <v>168.9</v>
      </c>
      <c r="BB36" s="13">
        <v>112.7</v>
      </c>
      <c r="BC36" s="13">
        <v>87</v>
      </c>
      <c r="BD36" s="13">
        <v>0.27</v>
      </c>
      <c r="BE36" s="13">
        <v>0.12</v>
      </c>
      <c r="BF36" s="13">
        <v>7.0000000000000007E-2</v>
      </c>
      <c r="BG36" s="13">
        <v>0.15</v>
      </c>
      <c r="BH36" s="13">
        <v>0.17</v>
      </c>
      <c r="BI36" s="13">
        <v>0.79</v>
      </c>
      <c r="BJ36" s="13">
        <v>0</v>
      </c>
      <c r="BK36" s="13">
        <v>2.2599999999999998</v>
      </c>
      <c r="BL36" s="13">
        <v>0</v>
      </c>
      <c r="BM36" s="13">
        <v>0.69</v>
      </c>
      <c r="BN36" s="13">
        <v>0</v>
      </c>
      <c r="BO36" s="13">
        <v>0</v>
      </c>
      <c r="BP36" s="13">
        <v>0</v>
      </c>
      <c r="BQ36" s="13">
        <v>0.15</v>
      </c>
      <c r="BR36" s="13">
        <v>0.24</v>
      </c>
      <c r="BS36" s="13">
        <v>1.85</v>
      </c>
      <c r="BT36" s="13">
        <v>0</v>
      </c>
      <c r="BU36" s="13">
        <v>0</v>
      </c>
      <c r="BV36" s="13">
        <v>0.28000000000000003</v>
      </c>
      <c r="BW36" s="13">
        <v>0.02</v>
      </c>
      <c r="BX36" s="13">
        <v>0</v>
      </c>
      <c r="BY36" s="13">
        <v>0</v>
      </c>
      <c r="BZ36" s="13">
        <v>0</v>
      </c>
      <c r="CA36" s="13">
        <v>0</v>
      </c>
      <c r="CB36" s="13">
        <v>22.05</v>
      </c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</row>
    <row r="37" spans="1:315" s="13" customFormat="1" ht="12.75" customHeight="1">
      <c r="A37" s="10" t="str">
        <f>"4/9"</f>
        <v>4/9</v>
      </c>
      <c r="B37" s="11" t="s">
        <v>137</v>
      </c>
      <c r="C37" s="12" t="str">
        <f>"250"</f>
        <v>250</v>
      </c>
      <c r="D37" s="12">
        <v>26.11</v>
      </c>
      <c r="E37" s="12">
        <v>0</v>
      </c>
      <c r="F37" s="12">
        <v>4.88</v>
      </c>
      <c r="G37" s="12">
        <v>2.72</v>
      </c>
      <c r="H37" s="12">
        <v>47.91</v>
      </c>
      <c r="I37" s="12">
        <v>338.58554999999996</v>
      </c>
      <c r="J37" s="12">
        <v>0.55000000000000004</v>
      </c>
      <c r="K37" s="12">
        <v>1.95</v>
      </c>
      <c r="L37" s="12">
        <v>0</v>
      </c>
      <c r="M37" s="12">
        <v>0</v>
      </c>
      <c r="N37" s="12">
        <v>2.92</v>
      </c>
      <c r="O37" s="12">
        <v>42.33</v>
      </c>
      <c r="P37" s="12">
        <v>2.66</v>
      </c>
      <c r="Q37" s="12">
        <v>0</v>
      </c>
      <c r="R37" s="12">
        <v>0</v>
      </c>
      <c r="S37" s="12">
        <v>0.09</v>
      </c>
      <c r="T37" s="12">
        <v>1.25</v>
      </c>
      <c r="U37" s="12">
        <v>122.86</v>
      </c>
      <c r="V37" s="12">
        <v>66.989999999999995</v>
      </c>
      <c r="W37" s="12">
        <v>13.07</v>
      </c>
      <c r="X37" s="12">
        <v>28.46</v>
      </c>
      <c r="Y37" s="12">
        <v>74.650000000000006</v>
      </c>
      <c r="Z37" s="12">
        <v>0.68</v>
      </c>
      <c r="AA37" s="12">
        <v>0</v>
      </c>
      <c r="AB37" s="12">
        <v>2040</v>
      </c>
      <c r="AC37" s="12">
        <v>340</v>
      </c>
      <c r="AD37" s="12">
        <v>1.65</v>
      </c>
      <c r="AE37" s="12">
        <v>0.04</v>
      </c>
      <c r="AF37" s="12">
        <v>0.02</v>
      </c>
      <c r="AG37" s="12">
        <v>0.91</v>
      </c>
      <c r="AH37" s="12">
        <v>2.19</v>
      </c>
      <c r="AI37" s="12">
        <v>0.77</v>
      </c>
      <c r="AJ37" s="13">
        <v>0</v>
      </c>
      <c r="AK37" s="13">
        <v>225.82</v>
      </c>
      <c r="AL37" s="13">
        <v>177.62</v>
      </c>
      <c r="AM37" s="13">
        <v>330.38</v>
      </c>
      <c r="AN37" s="13">
        <v>141.54</v>
      </c>
      <c r="AO37" s="13">
        <v>84.9</v>
      </c>
      <c r="AP37" s="13">
        <v>130.18</v>
      </c>
      <c r="AQ37" s="13">
        <v>53.43</v>
      </c>
      <c r="AR37" s="13">
        <v>197.89</v>
      </c>
      <c r="AS37" s="13">
        <v>210.93</v>
      </c>
      <c r="AT37" s="13">
        <v>272.52</v>
      </c>
      <c r="AU37" s="13">
        <v>302.54000000000002</v>
      </c>
      <c r="AV37" s="13">
        <v>90.91</v>
      </c>
      <c r="AW37" s="13">
        <v>171.48</v>
      </c>
      <c r="AX37" s="13">
        <v>662.38</v>
      </c>
      <c r="AY37" s="13">
        <v>0</v>
      </c>
      <c r="AZ37" s="13">
        <v>176.86</v>
      </c>
      <c r="BA37" s="13">
        <v>177.31</v>
      </c>
      <c r="BB37" s="13">
        <v>154.13999999999999</v>
      </c>
      <c r="BC37" s="13">
        <v>73.349999999999994</v>
      </c>
      <c r="BD37" s="13">
        <v>0</v>
      </c>
      <c r="BE37" s="13">
        <v>0</v>
      </c>
      <c r="BF37" s="13">
        <v>0</v>
      </c>
      <c r="BG37" s="13">
        <v>0</v>
      </c>
      <c r="BH37" s="13">
        <v>0</v>
      </c>
      <c r="BI37" s="13">
        <v>0</v>
      </c>
      <c r="BJ37" s="13">
        <v>0</v>
      </c>
      <c r="BK37" s="13">
        <v>0.22</v>
      </c>
      <c r="BL37" s="13">
        <v>0</v>
      </c>
      <c r="BM37" s="13">
        <v>0.11</v>
      </c>
      <c r="BN37" s="13">
        <v>0.01</v>
      </c>
      <c r="BO37" s="13">
        <v>0.02</v>
      </c>
      <c r="BP37" s="13">
        <v>0</v>
      </c>
      <c r="BQ37" s="13">
        <v>0</v>
      </c>
      <c r="BR37" s="13">
        <v>0</v>
      </c>
      <c r="BS37" s="13">
        <v>0.68</v>
      </c>
      <c r="BT37" s="13">
        <v>0</v>
      </c>
      <c r="BU37" s="13">
        <v>0</v>
      </c>
      <c r="BV37" s="13">
        <v>1.42</v>
      </c>
      <c r="BW37" s="13">
        <v>0</v>
      </c>
      <c r="BX37" s="13">
        <v>0</v>
      </c>
      <c r="BY37" s="13">
        <v>0</v>
      </c>
      <c r="BZ37" s="13">
        <v>0</v>
      </c>
      <c r="CA37" s="13">
        <v>0</v>
      </c>
      <c r="CB37" s="13">
        <v>245.33</v>
      </c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</row>
    <row r="38" spans="1:315" s="13" customFormat="1" ht="12.75" customHeight="1">
      <c r="A38" s="10" t="str">
        <f>"6/10"</f>
        <v>6/10</v>
      </c>
      <c r="B38" s="11" t="s">
        <v>108</v>
      </c>
      <c r="C38" s="12" t="str">
        <f>"200"</f>
        <v>200</v>
      </c>
      <c r="D38" s="12">
        <v>1.02</v>
      </c>
      <c r="E38" s="12">
        <v>0</v>
      </c>
      <c r="F38" s="12">
        <v>0.06</v>
      </c>
      <c r="G38" s="12">
        <v>0.06</v>
      </c>
      <c r="H38" s="12">
        <v>23.18</v>
      </c>
      <c r="I38" s="12">
        <v>87.598919999999993</v>
      </c>
      <c r="J38" s="12">
        <v>0.02</v>
      </c>
      <c r="K38" s="12">
        <v>0</v>
      </c>
      <c r="L38" s="12">
        <v>0</v>
      </c>
      <c r="M38" s="12">
        <v>0</v>
      </c>
      <c r="N38" s="12">
        <v>19.190000000000001</v>
      </c>
      <c r="O38" s="12">
        <v>0.56999999999999995</v>
      </c>
      <c r="P38" s="12">
        <v>3.42</v>
      </c>
      <c r="Q38" s="12">
        <v>0</v>
      </c>
      <c r="R38" s="12">
        <v>0</v>
      </c>
      <c r="S38" s="12">
        <v>0.3</v>
      </c>
      <c r="T38" s="12">
        <v>0.81</v>
      </c>
      <c r="U38" s="12">
        <v>3.47</v>
      </c>
      <c r="V38" s="12">
        <v>340.26</v>
      </c>
      <c r="W38" s="12">
        <v>31.33</v>
      </c>
      <c r="X38" s="12">
        <v>19.95</v>
      </c>
      <c r="Y38" s="12">
        <v>27.16</v>
      </c>
      <c r="Z38" s="12">
        <v>0.65</v>
      </c>
      <c r="AA38" s="12">
        <v>0</v>
      </c>
      <c r="AB38" s="12">
        <v>630</v>
      </c>
      <c r="AC38" s="12">
        <v>116.6</v>
      </c>
      <c r="AD38" s="12">
        <v>1.1000000000000001</v>
      </c>
      <c r="AE38" s="12">
        <v>0.02</v>
      </c>
      <c r="AF38" s="12">
        <v>0.04</v>
      </c>
      <c r="AG38" s="12">
        <v>0.51</v>
      </c>
      <c r="AH38" s="12">
        <v>0.78</v>
      </c>
      <c r="AI38" s="12">
        <v>0.32</v>
      </c>
      <c r="AJ38" s="13">
        <v>0</v>
      </c>
      <c r="AK38" s="13">
        <v>0.01</v>
      </c>
      <c r="AL38" s="13">
        <v>0.01</v>
      </c>
      <c r="AM38" s="13">
        <v>0.01</v>
      </c>
      <c r="AN38" s="13">
        <v>0.02</v>
      </c>
      <c r="AO38" s="13">
        <v>0</v>
      </c>
      <c r="AP38" s="13">
        <v>0.01</v>
      </c>
      <c r="AQ38" s="13">
        <v>0</v>
      </c>
      <c r="AR38" s="13">
        <v>0.01</v>
      </c>
      <c r="AS38" s="13">
        <v>0.01</v>
      </c>
      <c r="AT38" s="13">
        <v>0.01</v>
      </c>
      <c r="AU38" s="13">
        <v>0.06</v>
      </c>
      <c r="AV38" s="13">
        <v>0</v>
      </c>
      <c r="AW38" s="13">
        <v>0.01</v>
      </c>
      <c r="AX38" s="13">
        <v>0.03</v>
      </c>
      <c r="AY38" s="13">
        <v>0</v>
      </c>
      <c r="AZ38" s="13">
        <v>0.02</v>
      </c>
      <c r="BA38" s="13">
        <v>0.01</v>
      </c>
      <c r="BB38" s="13">
        <v>0.01</v>
      </c>
      <c r="BC38" s="13">
        <v>0</v>
      </c>
      <c r="BD38" s="13">
        <v>0</v>
      </c>
      <c r="BE38" s="13">
        <v>0</v>
      </c>
      <c r="BF38" s="13">
        <v>0</v>
      </c>
      <c r="BG38" s="13">
        <v>0</v>
      </c>
      <c r="BH38" s="13">
        <v>0</v>
      </c>
      <c r="BI38" s="13">
        <v>0</v>
      </c>
      <c r="BJ38" s="13">
        <v>0</v>
      </c>
      <c r="BK38" s="13">
        <v>0</v>
      </c>
      <c r="BL38" s="13">
        <v>0</v>
      </c>
      <c r="BM38" s="13">
        <v>0</v>
      </c>
      <c r="BN38" s="13">
        <v>0</v>
      </c>
      <c r="BO38" s="13">
        <v>0</v>
      </c>
      <c r="BP38" s="13">
        <v>0</v>
      </c>
      <c r="BQ38" s="13">
        <v>0</v>
      </c>
      <c r="BR38" s="13">
        <v>0</v>
      </c>
      <c r="BS38" s="13">
        <v>0.01</v>
      </c>
      <c r="BT38" s="13">
        <v>0</v>
      </c>
      <c r="BU38" s="13">
        <v>0</v>
      </c>
      <c r="BV38" s="13">
        <v>0.01</v>
      </c>
      <c r="BW38" s="13">
        <v>0</v>
      </c>
      <c r="BX38" s="13">
        <v>0</v>
      </c>
      <c r="BY38" s="13">
        <v>0</v>
      </c>
      <c r="BZ38" s="13">
        <v>0</v>
      </c>
      <c r="CA38" s="13">
        <v>0</v>
      </c>
      <c r="CB38" s="13">
        <v>214.01</v>
      </c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</row>
    <row r="39" spans="1:315" s="13" customFormat="1" ht="12.75" customHeight="1">
      <c r="A39" s="10" t="str">
        <f>"пром."</f>
        <v>пром.</v>
      </c>
      <c r="B39" s="11" t="s">
        <v>92</v>
      </c>
      <c r="C39" s="12" t="str">
        <f>"40"</f>
        <v>40</v>
      </c>
      <c r="D39" s="12">
        <v>2.68</v>
      </c>
      <c r="E39" s="12">
        <v>0</v>
      </c>
      <c r="F39" s="12">
        <v>0.28000000000000003</v>
      </c>
      <c r="G39" s="12">
        <v>0</v>
      </c>
      <c r="H39" s="12">
        <v>20.079999999999998</v>
      </c>
      <c r="I39" s="12">
        <v>84.217280000000002</v>
      </c>
      <c r="J39" s="12">
        <v>0</v>
      </c>
      <c r="K39" s="12">
        <v>0</v>
      </c>
      <c r="L39" s="12">
        <v>0</v>
      </c>
      <c r="M39" s="12">
        <v>0</v>
      </c>
      <c r="N39" s="12">
        <v>17.12</v>
      </c>
      <c r="O39" s="12">
        <v>0</v>
      </c>
      <c r="P39" s="12">
        <v>2.96</v>
      </c>
      <c r="Q39" s="12">
        <v>0</v>
      </c>
      <c r="R39" s="12">
        <v>0</v>
      </c>
      <c r="S39" s="12">
        <v>0</v>
      </c>
      <c r="T39" s="12">
        <v>4.8099999999999996</v>
      </c>
      <c r="U39" s="12">
        <v>16.12</v>
      </c>
      <c r="V39" s="12">
        <v>748.96</v>
      </c>
      <c r="W39" s="12">
        <v>296.14</v>
      </c>
      <c r="X39" s="12">
        <v>93</v>
      </c>
      <c r="Y39" s="12">
        <v>83.88</v>
      </c>
      <c r="Z39" s="12">
        <v>9.9499999999999993</v>
      </c>
      <c r="AA39" s="12">
        <v>1344</v>
      </c>
      <c r="AB39" s="12">
        <v>0</v>
      </c>
      <c r="AC39" s="12">
        <v>84</v>
      </c>
      <c r="AD39" s="12">
        <v>0.68</v>
      </c>
      <c r="AE39" s="12">
        <v>0.08</v>
      </c>
      <c r="AF39" s="12">
        <v>0.43</v>
      </c>
      <c r="AG39" s="12">
        <v>0</v>
      </c>
      <c r="AH39" s="12">
        <v>3.58</v>
      </c>
      <c r="AI39" s="12">
        <v>20</v>
      </c>
      <c r="AJ39" s="13">
        <v>0</v>
      </c>
      <c r="AK39" s="13">
        <v>0</v>
      </c>
      <c r="AL39" s="13">
        <v>0</v>
      </c>
      <c r="AM39" s="13">
        <v>0</v>
      </c>
      <c r="AN39" s="13">
        <v>0</v>
      </c>
      <c r="AO39" s="13">
        <v>0</v>
      </c>
      <c r="AP39" s="13">
        <v>0</v>
      </c>
      <c r="AQ39" s="13">
        <v>0</v>
      </c>
      <c r="AR39" s="13">
        <v>0</v>
      </c>
      <c r="AS39" s="13">
        <v>0</v>
      </c>
      <c r="AT39" s="13">
        <v>0</v>
      </c>
      <c r="AU39" s="13">
        <v>0</v>
      </c>
      <c r="AV39" s="13">
        <v>0</v>
      </c>
      <c r="AW39" s="13">
        <v>0</v>
      </c>
      <c r="AX39" s="13">
        <v>0</v>
      </c>
      <c r="AY39" s="13">
        <v>0</v>
      </c>
      <c r="AZ39" s="13">
        <v>0</v>
      </c>
      <c r="BA39" s="13">
        <v>0</v>
      </c>
      <c r="BB39" s="13">
        <v>0</v>
      </c>
      <c r="BC39" s="13">
        <v>0</v>
      </c>
      <c r="BD39" s="13">
        <v>0</v>
      </c>
      <c r="BE39" s="13">
        <v>0</v>
      </c>
      <c r="BF39" s="13">
        <v>0</v>
      </c>
      <c r="BG39" s="13">
        <v>0.01</v>
      </c>
      <c r="BH39" s="13">
        <v>0</v>
      </c>
      <c r="BI39" s="13">
        <v>0.04</v>
      </c>
      <c r="BJ39" s="13">
        <v>0</v>
      </c>
      <c r="BK39" s="13">
        <v>0.35</v>
      </c>
      <c r="BL39" s="13">
        <v>0</v>
      </c>
      <c r="BM39" s="13">
        <v>0.12</v>
      </c>
      <c r="BN39" s="13">
        <v>0</v>
      </c>
      <c r="BO39" s="13">
        <v>0</v>
      </c>
      <c r="BP39" s="13">
        <v>0</v>
      </c>
      <c r="BQ39" s="13">
        <v>0</v>
      </c>
      <c r="BR39" s="13">
        <v>0.03</v>
      </c>
      <c r="BS39" s="13">
        <v>0.11</v>
      </c>
      <c r="BT39" s="13">
        <v>0</v>
      </c>
      <c r="BU39" s="13">
        <v>0</v>
      </c>
      <c r="BV39" s="13">
        <v>0.22</v>
      </c>
      <c r="BW39" s="13">
        <v>0.86</v>
      </c>
      <c r="BX39" s="13">
        <v>0</v>
      </c>
      <c r="BY39" s="13">
        <v>0</v>
      </c>
      <c r="BZ39" s="13">
        <v>0</v>
      </c>
      <c r="CA39" s="13">
        <v>0</v>
      </c>
      <c r="CB39" s="13">
        <v>3.2</v>
      </c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</row>
    <row r="40" spans="1:315" s="5" customFormat="1" ht="12.75" customHeight="1">
      <c r="A40" s="14" t="str">
        <f>"пром."</f>
        <v>пром.</v>
      </c>
      <c r="B40" s="15" t="s">
        <v>93</v>
      </c>
      <c r="C40" s="16" t="str">
        <f>"25"</f>
        <v>25</v>
      </c>
      <c r="D40" s="16">
        <v>1.65</v>
      </c>
      <c r="E40" s="16">
        <v>0</v>
      </c>
      <c r="F40" s="16">
        <v>0.3</v>
      </c>
      <c r="G40" s="16">
        <v>0.3</v>
      </c>
      <c r="H40" s="16">
        <v>10.43</v>
      </c>
      <c r="I40" s="16">
        <v>48.344999999999999</v>
      </c>
      <c r="J40" s="16">
        <v>0.05</v>
      </c>
      <c r="K40" s="16">
        <v>0</v>
      </c>
      <c r="L40" s="16">
        <v>0</v>
      </c>
      <c r="M40" s="16">
        <v>0</v>
      </c>
      <c r="N40" s="16">
        <v>0.3</v>
      </c>
      <c r="O40" s="16">
        <v>8.0500000000000007</v>
      </c>
      <c r="P40" s="16">
        <v>2.08</v>
      </c>
      <c r="Q40" s="16">
        <v>0</v>
      </c>
      <c r="R40" s="16">
        <v>0</v>
      </c>
      <c r="S40" s="16">
        <v>0.25</v>
      </c>
      <c r="T40" s="16">
        <v>0.63</v>
      </c>
      <c r="U40" s="16">
        <v>152.5</v>
      </c>
      <c r="V40" s="16">
        <v>61.25</v>
      </c>
      <c r="W40" s="16">
        <v>8.75</v>
      </c>
      <c r="X40" s="16">
        <v>11.75</v>
      </c>
      <c r="Y40" s="16">
        <v>39.5</v>
      </c>
      <c r="Z40" s="16">
        <v>0.98</v>
      </c>
      <c r="AA40" s="16">
        <v>0</v>
      </c>
      <c r="AB40" s="16">
        <v>1.25</v>
      </c>
      <c r="AC40" s="16">
        <v>0.25</v>
      </c>
      <c r="AD40" s="16">
        <v>0.35</v>
      </c>
      <c r="AE40" s="16">
        <v>0.05</v>
      </c>
      <c r="AF40" s="16">
        <v>0.02</v>
      </c>
      <c r="AG40" s="16">
        <v>0.18</v>
      </c>
      <c r="AH40" s="16">
        <v>0.5</v>
      </c>
      <c r="AI40" s="16">
        <v>0</v>
      </c>
      <c r="AJ40" s="5">
        <v>0</v>
      </c>
      <c r="AK40" s="5">
        <v>80.5</v>
      </c>
      <c r="AL40" s="5">
        <v>62</v>
      </c>
      <c r="AM40" s="5">
        <v>106.75</v>
      </c>
      <c r="AN40" s="5">
        <v>55.75</v>
      </c>
      <c r="AO40" s="5">
        <v>23.25</v>
      </c>
      <c r="AP40" s="5">
        <v>49.5</v>
      </c>
      <c r="AQ40" s="5">
        <v>20</v>
      </c>
      <c r="AR40" s="5">
        <v>92.75</v>
      </c>
      <c r="AS40" s="5">
        <v>74.25</v>
      </c>
      <c r="AT40" s="5">
        <v>72.75</v>
      </c>
      <c r="AU40" s="5">
        <v>116</v>
      </c>
      <c r="AV40" s="5">
        <v>31</v>
      </c>
      <c r="AW40" s="5">
        <v>77.5</v>
      </c>
      <c r="AX40" s="5">
        <v>389.75</v>
      </c>
      <c r="AY40" s="5">
        <v>0</v>
      </c>
      <c r="AZ40" s="5">
        <v>131.5</v>
      </c>
      <c r="BA40" s="5">
        <v>72.75</v>
      </c>
      <c r="BB40" s="5">
        <v>45</v>
      </c>
      <c r="BC40" s="5">
        <v>32.5</v>
      </c>
      <c r="BD40" s="5">
        <v>0</v>
      </c>
      <c r="BE40" s="5">
        <v>0</v>
      </c>
      <c r="BF40" s="5">
        <v>0</v>
      </c>
      <c r="BG40" s="5">
        <v>0</v>
      </c>
      <c r="BH40" s="5">
        <v>0</v>
      </c>
      <c r="BI40" s="5">
        <v>0</v>
      </c>
      <c r="BJ40" s="5">
        <v>0</v>
      </c>
      <c r="BK40" s="5">
        <v>0.04</v>
      </c>
      <c r="BL40" s="5">
        <v>0</v>
      </c>
      <c r="BM40" s="5">
        <v>0</v>
      </c>
      <c r="BN40" s="5">
        <v>0.01</v>
      </c>
      <c r="BO40" s="5">
        <v>0</v>
      </c>
      <c r="BP40" s="5">
        <v>0</v>
      </c>
      <c r="BQ40" s="5">
        <v>0</v>
      </c>
      <c r="BR40" s="5">
        <v>0</v>
      </c>
      <c r="BS40" s="5">
        <v>0.03</v>
      </c>
      <c r="BT40" s="5">
        <v>0</v>
      </c>
      <c r="BU40" s="5">
        <v>0</v>
      </c>
      <c r="BV40" s="5">
        <v>0.12</v>
      </c>
      <c r="BW40" s="5">
        <v>0.02</v>
      </c>
      <c r="BX40" s="5">
        <v>0</v>
      </c>
      <c r="BY40" s="5">
        <v>0</v>
      </c>
      <c r="BZ40" s="5">
        <v>0</v>
      </c>
      <c r="CA40" s="5">
        <v>0</v>
      </c>
      <c r="CB40" s="5">
        <v>11.75</v>
      </c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</row>
    <row r="41" spans="1:315" s="20" customFormat="1" ht="12.75" customHeight="1">
      <c r="A41" s="17"/>
      <c r="B41" s="18" t="s">
        <v>94</v>
      </c>
      <c r="C41" s="19"/>
      <c r="D41" s="19">
        <v>35.340000000000003</v>
      </c>
      <c r="E41" s="19">
        <v>0.08</v>
      </c>
      <c r="F41" s="19">
        <v>13.22</v>
      </c>
      <c r="G41" s="19">
        <v>3.53</v>
      </c>
      <c r="H41" s="19">
        <v>125.18</v>
      </c>
      <c r="I41" s="19">
        <v>739.83</v>
      </c>
      <c r="J41" s="19">
        <v>5.33</v>
      </c>
      <c r="K41" s="19">
        <v>2.17</v>
      </c>
      <c r="L41" s="19">
        <v>0</v>
      </c>
      <c r="M41" s="19">
        <v>0</v>
      </c>
      <c r="N41" s="19">
        <v>40.21</v>
      </c>
      <c r="O41" s="19">
        <v>73.75</v>
      </c>
      <c r="P41" s="19">
        <v>11.21</v>
      </c>
      <c r="Q41" s="19">
        <v>0</v>
      </c>
      <c r="R41" s="19">
        <v>0</v>
      </c>
      <c r="S41" s="19">
        <v>0.64</v>
      </c>
      <c r="T41" s="19">
        <v>8.5299999999999994</v>
      </c>
      <c r="U41" s="19">
        <v>296.44</v>
      </c>
      <c r="V41" s="19">
        <v>1220.46</v>
      </c>
      <c r="W41" s="19">
        <v>351.69</v>
      </c>
      <c r="X41" s="19">
        <v>153.16</v>
      </c>
      <c r="Y41" s="19">
        <v>228.19</v>
      </c>
      <c r="Z41" s="19">
        <v>12.27</v>
      </c>
      <c r="AA41" s="19">
        <v>1384</v>
      </c>
      <c r="AB41" s="19">
        <v>2701.25</v>
      </c>
      <c r="AC41" s="19">
        <v>585.85</v>
      </c>
      <c r="AD41" s="19">
        <v>3.88</v>
      </c>
      <c r="AE41" s="19">
        <v>0.18</v>
      </c>
      <c r="AF41" s="19">
        <v>0.52</v>
      </c>
      <c r="AG41" s="19">
        <v>1.6</v>
      </c>
      <c r="AH41" s="19">
        <v>7.07</v>
      </c>
      <c r="AI41" s="19">
        <v>21.09</v>
      </c>
      <c r="AJ41" s="20">
        <v>0</v>
      </c>
      <c r="AK41" s="20">
        <v>494.03</v>
      </c>
      <c r="AL41" s="20">
        <v>434.73</v>
      </c>
      <c r="AM41" s="20">
        <v>737.24</v>
      </c>
      <c r="AN41" s="20">
        <v>298.81</v>
      </c>
      <c r="AO41" s="20">
        <v>167.35</v>
      </c>
      <c r="AP41" s="20">
        <v>299.39</v>
      </c>
      <c r="AQ41" s="20">
        <v>121.23</v>
      </c>
      <c r="AR41" s="20">
        <v>502.85</v>
      </c>
      <c r="AS41" s="20">
        <v>417.79</v>
      </c>
      <c r="AT41" s="20">
        <v>527.88</v>
      </c>
      <c r="AU41" s="20">
        <v>572.79999999999995</v>
      </c>
      <c r="AV41" s="20">
        <v>203.42</v>
      </c>
      <c r="AW41" s="20">
        <v>389.39</v>
      </c>
      <c r="AX41" s="20">
        <v>2220.36</v>
      </c>
      <c r="AY41" s="20">
        <v>0</v>
      </c>
      <c r="AZ41" s="20">
        <v>689.17</v>
      </c>
      <c r="BA41" s="20">
        <v>418.98</v>
      </c>
      <c r="BB41" s="20">
        <v>311.83999999999997</v>
      </c>
      <c r="BC41" s="20">
        <v>192.85</v>
      </c>
      <c r="BD41" s="20">
        <v>0.27</v>
      </c>
      <c r="BE41" s="20">
        <v>0.12</v>
      </c>
      <c r="BF41" s="20">
        <v>7.0000000000000007E-2</v>
      </c>
      <c r="BG41" s="20">
        <v>0.16</v>
      </c>
      <c r="BH41" s="20">
        <v>0.18</v>
      </c>
      <c r="BI41" s="20">
        <v>0.83</v>
      </c>
      <c r="BJ41" s="20">
        <v>0</v>
      </c>
      <c r="BK41" s="20">
        <v>2.87</v>
      </c>
      <c r="BL41" s="20">
        <v>0</v>
      </c>
      <c r="BM41" s="20">
        <v>0.92</v>
      </c>
      <c r="BN41" s="20">
        <v>0.01</v>
      </c>
      <c r="BO41" s="20">
        <v>0.02</v>
      </c>
      <c r="BP41" s="20">
        <v>0</v>
      </c>
      <c r="BQ41" s="20">
        <v>0.15</v>
      </c>
      <c r="BR41" s="20">
        <v>0.27</v>
      </c>
      <c r="BS41" s="20">
        <v>2.67</v>
      </c>
      <c r="BT41" s="20">
        <v>0</v>
      </c>
      <c r="BU41" s="20">
        <v>0</v>
      </c>
      <c r="BV41" s="20">
        <v>2.04</v>
      </c>
      <c r="BW41" s="20">
        <v>0.9</v>
      </c>
      <c r="BX41" s="20">
        <v>0</v>
      </c>
      <c r="BY41" s="20">
        <v>0</v>
      </c>
      <c r="BZ41" s="20">
        <v>0</v>
      </c>
      <c r="CA41" s="20">
        <v>0</v>
      </c>
      <c r="CB41" s="20">
        <v>496.34</v>
      </c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</row>
    <row r="42" spans="1:315" s="20" customFormat="1" ht="12.75" customHeight="1">
      <c r="A42" s="17"/>
      <c r="B42" s="18" t="s">
        <v>95</v>
      </c>
      <c r="C42" s="19"/>
      <c r="D42" s="19">
        <v>35.340000000000003</v>
      </c>
      <c r="E42" s="19">
        <v>0.08</v>
      </c>
      <c r="F42" s="19">
        <v>13.22</v>
      </c>
      <c r="G42" s="19">
        <v>3.53</v>
      </c>
      <c r="H42" s="19">
        <v>125.18</v>
      </c>
      <c r="I42" s="19">
        <v>739.83</v>
      </c>
      <c r="J42" s="19">
        <v>5.33</v>
      </c>
      <c r="K42" s="19">
        <v>2.17</v>
      </c>
      <c r="L42" s="19">
        <v>0</v>
      </c>
      <c r="M42" s="19">
        <v>0</v>
      </c>
      <c r="N42" s="19">
        <v>40.21</v>
      </c>
      <c r="O42" s="19">
        <v>73.75</v>
      </c>
      <c r="P42" s="19">
        <v>11.21</v>
      </c>
      <c r="Q42" s="19">
        <v>0</v>
      </c>
      <c r="R42" s="19">
        <v>0</v>
      </c>
      <c r="S42" s="19">
        <v>0.64</v>
      </c>
      <c r="T42" s="19">
        <v>8.5299999999999994</v>
      </c>
      <c r="U42" s="19">
        <v>296.44</v>
      </c>
      <c r="V42" s="19">
        <v>1220.46</v>
      </c>
      <c r="W42" s="19">
        <v>351.69</v>
      </c>
      <c r="X42" s="19">
        <v>153.16</v>
      </c>
      <c r="Y42" s="19">
        <v>228.19</v>
      </c>
      <c r="Z42" s="19">
        <v>12.27</v>
      </c>
      <c r="AA42" s="19">
        <v>1384</v>
      </c>
      <c r="AB42" s="19">
        <v>2701.25</v>
      </c>
      <c r="AC42" s="19">
        <v>585.85</v>
      </c>
      <c r="AD42" s="19">
        <v>3.88</v>
      </c>
      <c r="AE42" s="19">
        <v>0.18</v>
      </c>
      <c r="AF42" s="19">
        <v>0.52</v>
      </c>
      <c r="AG42" s="19">
        <v>1.6</v>
      </c>
      <c r="AH42" s="19">
        <v>7.07</v>
      </c>
      <c r="AI42" s="19">
        <v>21.09</v>
      </c>
      <c r="AJ42" s="20">
        <v>0</v>
      </c>
      <c r="AK42" s="20">
        <v>494.03</v>
      </c>
      <c r="AL42" s="20">
        <v>434.73</v>
      </c>
      <c r="AM42" s="20">
        <v>737.24</v>
      </c>
      <c r="AN42" s="20">
        <v>298.81</v>
      </c>
      <c r="AO42" s="20">
        <v>167.35</v>
      </c>
      <c r="AP42" s="20">
        <v>299.39</v>
      </c>
      <c r="AQ42" s="20">
        <v>121.23</v>
      </c>
      <c r="AR42" s="20">
        <v>502.85</v>
      </c>
      <c r="AS42" s="20">
        <v>417.79</v>
      </c>
      <c r="AT42" s="20">
        <v>527.88</v>
      </c>
      <c r="AU42" s="20">
        <v>572.79999999999995</v>
      </c>
      <c r="AV42" s="20">
        <v>203.42</v>
      </c>
      <c r="AW42" s="20">
        <v>389.39</v>
      </c>
      <c r="AX42" s="20">
        <v>2220.36</v>
      </c>
      <c r="AY42" s="20">
        <v>0</v>
      </c>
      <c r="AZ42" s="20">
        <v>689.17</v>
      </c>
      <c r="BA42" s="20">
        <v>418.98</v>
      </c>
      <c r="BB42" s="20">
        <v>311.83999999999997</v>
      </c>
      <c r="BC42" s="20">
        <v>192.85</v>
      </c>
      <c r="BD42" s="20">
        <v>0.27</v>
      </c>
      <c r="BE42" s="20">
        <v>0.12</v>
      </c>
      <c r="BF42" s="20">
        <v>7.0000000000000007E-2</v>
      </c>
      <c r="BG42" s="20">
        <v>0.16</v>
      </c>
      <c r="BH42" s="20">
        <v>0.18</v>
      </c>
      <c r="BI42" s="20">
        <v>0.83</v>
      </c>
      <c r="BJ42" s="20">
        <v>0</v>
      </c>
      <c r="BK42" s="20">
        <v>2.87</v>
      </c>
      <c r="BL42" s="20">
        <v>0</v>
      </c>
      <c r="BM42" s="20">
        <v>0.92</v>
      </c>
      <c r="BN42" s="20">
        <v>0.01</v>
      </c>
      <c r="BO42" s="20">
        <v>0.02</v>
      </c>
      <c r="BP42" s="20">
        <v>0</v>
      </c>
      <c r="BQ42" s="20">
        <v>0.15</v>
      </c>
      <c r="BR42" s="20">
        <v>0.27</v>
      </c>
      <c r="BS42" s="20">
        <v>2.67</v>
      </c>
      <c r="BT42" s="20">
        <v>0</v>
      </c>
      <c r="BU42" s="20">
        <v>0</v>
      </c>
      <c r="BV42" s="20">
        <v>2.04</v>
      </c>
      <c r="BW42" s="20">
        <v>0.9</v>
      </c>
      <c r="BX42" s="20">
        <v>0</v>
      </c>
      <c r="BY42" s="20">
        <v>0</v>
      </c>
      <c r="BZ42" s="20">
        <v>0</v>
      </c>
      <c r="CA42" s="20">
        <v>0</v>
      </c>
      <c r="CB42" s="20">
        <v>496.34</v>
      </c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</row>
    <row r="44" spans="1:315" ht="12.75" customHeight="1">
      <c r="B44" s="8" t="s">
        <v>109</v>
      </c>
    </row>
    <row r="45" spans="1:315" ht="12.75" customHeight="1">
      <c r="B45" s="8" t="s">
        <v>87</v>
      </c>
    </row>
    <row r="46" spans="1:315" s="13" customFormat="1" ht="12.75" customHeight="1">
      <c r="A46" s="10" t="str">
        <f>"3/13"</f>
        <v>3/13</v>
      </c>
      <c r="B46" s="11" t="s">
        <v>110</v>
      </c>
      <c r="C46" s="12" t="str">
        <f>"40"</f>
        <v>40</v>
      </c>
      <c r="D46" s="12">
        <v>4.4000000000000004</v>
      </c>
      <c r="E46" s="12">
        <v>2.37</v>
      </c>
      <c r="F46" s="12">
        <v>5.83</v>
      </c>
      <c r="G46" s="12">
        <v>0.24</v>
      </c>
      <c r="H46" s="12">
        <v>12.56</v>
      </c>
      <c r="I46" s="12">
        <v>121.87022222222218</v>
      </c>
      <c r="J46" s="12">
        <v>3.45</v>
      </c>
      <c r="K46" s="12">
        <v>0.1</v>
      </c>
      <c r="L46" s="12">
        <v>0</v>
      </c>
      <c r="M46" s="12">
        <v>0</v>
      </c>
      <c r="N46" s="12">
        <v>0.35</v>
      </c>
      <c r="O46" s="12">
        <v>12.16</v>
      </c>
      <c r="P46" s="12">
        <v>0.05</v>
      </c>
      <c r="Q46" s="12">
        <v>0</v>
      </c>
      <c r="R46" s="12">
        <v>0</v>
      </c>
      <c r="S46" s="12">
        <v>0.18</v>
      </c>
      <c r="T46" s="12">
        <v>0.92</v>
      </c>
      <c r="U46" s="12">
        <v>98.44</v>
      </c>
      <c r="V46" s="12">
        <v>10.220000000000001</v>
      </c>
      <c r="W46" s="12">
        <v>89.96</v>
      </c>
      <c r="X46" s="12">
        <v>4.8899999999999997</v>
      </c>
      <c r="Y46" s="12">
        <v>54.67</v>
      </c>
      <c r="Z46" s="12">
        <v>7.0000000000000007E-2</v>
      </c>
      <c r="AA46" s="12">
        <v>36.44</v>
      </c>
      <c r="AB46" s="12">
        <v>28.44</v>
      </c>
      <c r="AC46" s="12">
        <v>41.16</v>
      </c>
      <c r="AD46" s="12">
        <v>0.08</v>
      </c>
      <c r="AE46" s="12">
        <v>0</v>
      </c>
      <c r="AF46" s="12">
        <v>0.04</v>
      </c>
      <c r="AG46" s="12">
        <v>0.02</v>
      </c>
      <c r="AH46" s="12">
        <v>0.61</v>
      </c>
      <c r="AI46" s="12">
        <v>0.06</v>
      </c>
      <c r="AJ46" s="13">
        <v>0</v>
      </c>
      <c r="AK46" s="13">
        <v>239.29</v>
      </c>
      <c r="AL46" s="13">
        <v>207.69</v>
      </c>
      <c r="AM46" s="13">
        <v>363.82</v>
      </c>
      <c r="AN46" s="13">
        <v>194.18</v>
      </c>
      <c r="AO46" s="13">
        <v>81.2</v>
      </c>
      <c r="AP46" s="13">
        <v>147.87</v>
      </c>
      <c r="AQ46" s="13">
        <v>87.33</v>
      </c>
      <c r="AR46" s="13">
        <v>231.91</v>
      </c>
      <c r="AS46" s="13">
        <v>137.96</v>
      </c>
      <c r="AT46" s="13">
        <v>174.49</v>
      </c>
      <c r="AU46" s="13">
        <v>220.4</v>
      </c>
      <c r="AV46" s="13">
        <v>105.38</v>
      </c>
      <c r="AW46" s="13">
        <v>120</v>
      </c>
      <c r="AX46" s="13">
        <v>1081.33</v>
      </c>
      <c r="AY46" s="13">
        <v>0</v>
      </c>
      <c r="AZ46" s="13">
        <v>445.33</v>
      </c>
      <c r="BA46" s="13">
        <v>204.27</v>
      </c>
      <c r="BB46" s="13">
        <v>183.29</v>
      </c>
      <c r="BC46" s="13">
        <v>65.42</v>
      </c>
      <c r="BD46" s="13">
        <v>0.12</v>
      </c>
      <c r="BE46" s="13">
        <v>0.06</v>
      </c>
      <c r="BF46" s="13">
        <v>0.06</v>
      </c>
      <c r="BG46" s="13">
        <v>0.16</v>
      </c>
      <c r="BH46" s="13">
        <v>0.19</v>
      </c>
      <c r="BI46" s="13">
        <v>0.65</v>
      </c>
      <c r="BJ46" s="13">
        <v>0.03</v>
      </c>
      <c r="BK46" s="13">
        <v>1.63</v>
      </c>
      <c r="BL46" s="13">
        <v>0.01</v>
      </c>
      <c r="BM46" s="13">
        <v>0.45</v>
      </c>
      <c r="BN46" s="13">
        <v>0.01</v>
      </c>
      <c r="BO46" s="13">
        <v>0</v>
      </c>
      <c r="BP46" s="13">
        <v>0</v>
      </c>
      <c r="BQ46" s="13">
        <v>0.11</v>
      </c>
      <c r="BR46" s="13">
        <v>0.17</v>
      </c>
      <c r="BS46" s="13">
        <v>1.29</v>
      </c>
      <c r="BT46" s="13">
        <v>0</v>
      </c>
      <c r="BU46" s="13">
        <v>0</v>
      </c>
      <c r="BV46" s="13">
        <v>0.2</v>
      </c>
      <c r="BW46" s="13">
        <v>0.01</v>
      </c>
      <c r="BX46" s="13">
        <v>0</v>
      </c>
      <c r="BY46" s="13">
        <v>0</v>
      </c>
      <c r="BZ46" s="13">
        <v>0</v>
      </c>
      <c r="CA46" s="13">
        <v>0</v>
      </c>
      <c r="CB46" s="13">
        <v>15.16</v>
      </c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</row>
    <row r="47" spans="1:315" s="13" customFormat="1" ht="12.75" customHeight="1">
      <c r="A47" s="10" t="str">
        <f>"16/4"</f>
        <v>16/4</v>
      </c>
      <c r="B47" s="11" t="s">
        <v>111</v>
      </c>
      <c r="C47" s="12" t="str">
        <f>"250"</f>
        <v>250</v>
      </c>
      <c r="D47" s="12">
        <v>8.17</v>
      </c>
      <c r="E47" s="12">
        <v>2.94</v>
      </c>
      <c r="F47" s="12">
        <v>7.46</v>
      </c>
      <c r="G47" s="12">
        <v>1.65</v>
      </c>
      <c r="H47" s="12">
        <v>40.68</v>
      </c>
      <c r="I47" s="12">
        <v>260.55579</v>
      </c>
      <c r="J47" s="12">
        <v>4.51</v>
      </c>
      <c r="K47" s="12">
        <v>0.11</v>
      </c>
      <c r="L47" s="12">
        <v>0</v>
      </c>
      <c r="M47" s="12">
        <v>0</v>
      </c>
      <c r="N47" s="12">
        <v>9.65</v>
      </c>
      <c r="O47" s="12">
        <v>29.39</v>
      </c>
      <c r="P47" s="12">
        <v>1.64</v>
      </c>
      <c r="Q47" s="12">
        <v>0</v>
      </c>
      <c r="R47" s="12">
        <v>0</v>
      </c>
      <c r="S47" s="12">
        <v>0.1</v>
      </c>
      <c r="T47" s="12">
        <v>1.95</v>
      </c>
      <c r="U47" s="12">
        <v>297.74</v>
      </c>
      <c r="V47" s="12">
        <v>222.82</v>
      </c>
      <c r="W47" s="12">
        <v>120.69</v>
      </c>
      <c r="X47" s="12">
        <v>48.4</v>
      </c>
      <c r="Y47" s="12">
        <v>181.37</v>
      </c>
      <c r="Z47" s="12">
        <v>1.3</v>
      </c>
      <c r="AA47" s="12">
        <v>24</v>
      </c>
      <c r="AB47" s="12">
        <v>28</v>
      </c>
      <c r="AC47" s="12">
        <v>46</v>
      </c>
      <c r="AD47" s="12">
        <v>0.2</v>
      </c>
      <c r="AE47" s="12">
        <v>0.18</v>
      </c>
      <c r="AF47" s="12">
        <v>0.14000000000000001</v>
      </c>
      <c r="AG47" s="12">
        <v>0.72</v>
      </c>
      <c r="AH47" s="12">
        <v>3.11</v>
      </c>
      <c r="AI47" s="12">
        <v>0.52</v>
      </c>
      <c r="AJ47" s="13">
        <v>0</v>
      </c>
      <c r="AK47" s="13">
        <v>376.09</v>
      </c>
      <c r="AL47" s="13">
        <v>355.37</v>
      </c>
      <c r="AM47" s="13">
        <v>983.99</v>
      </c>
      <c r="AN47" s="13">
        <v>346.16</v>
      </c>
      <c r="AO47" s="13">
        <v>209.48</v>
      </c>
      <c r="AP47" s="13">
        <v>312.41000000000003</v>
      </c>
      <c r="AQ47" s="13">
        <v>127.04</v>
      </c>
      <c r="AR47" s="13">
        <v>411.81</v>
      </c>
      <c r="AS47" s="13">
        <v>506.94</v>
      </c>
      <c r="AT47" s="13">
        <v>200.97</v>
      </c>
      <c r="AU47" s="13">
        <v>308.18</v>
      </c>
      <c r="AV47" s="13">
        <v>123.85</v>
      </c>
      <c r="AW47" s="13">
        <v>142.13</v>
      </c>
      <c r="AX47" s="13">
        <v>1050.07</v>
      </c>
      <c r="AY47" s="13">
        <v>0</v>
      </c>
      <c r="AZ47" s="13">
        <v>382.96</v>
      </c>
      <c r="BA47" s="13">
        <v>331.54</v>
      </c>
      <c r="BB47" s="13">
        <v>367.63</v>
      </c>
      <c r="BC47" s="13">
        <v>109.51</v>
      </c>
      <c r="BD47" s="13">
        <v>0.12</v>
      </c>
      <c r="BE47" s="13">
        <v>0.05</v>
      </c>
      <c r="BF47" s="13">
        <v>0.03</v>
      </c>
      <c r="BG47" s="13">
        <v>7.0000000000000007E-2</v>
      </c>
      <c r="BH47" s="13">
        <v>0.08</v>
      </c>
      <c r="BI47" s="13">
        <v>0.35</v>
      </c>
      <c r="BJ47" s="13">
        <v>0</v>
      </c>
      <c r="BK47" s="13">
        <v>1.08</v>
      </c>
      <c r="BL47" s="13">
        <v>0</v>
      </c>
      <c r="BM47" s="13">
        <v>0.32</v>
      </c>
      <c r="BN47" s="13">
        <v>0.01</v>
      </c>
      <c r="BO47" s="13">
        <v>0</v>
      </c>
      <c r="BP47" s="13">
        <v>0</v>
      </c>
      <c r="BQ47" s="13">
        <v>7.0000000000000007E-2</v>
      </c>
      <c r="BR47" s="13">
        <v>0.11</v>
      </c>
      <c r="BS47" s="13">
        <v>1.02</v>
      </c>
      <c r="BT47" s="13">
        <v>0</v>
      </c>
      <c r="BU47" s="13">
        <v>0</v>
      </c>
      <c r="BV47" s="13">
        <v>0.96</v>
      </c>
      <c r="BW47" s="13">
        <v>0.02</v>
      </c>
      <c r="BX47" s="13">
        <v>0</v>
      </c>
      <c r="BY47" s="13">
        <v>0</v>
      </c>
      <c r="BZ47" s="13">
        <v>0</v>
      </c>
      <c r="CA47" s="13">
        <v>0</v>
      </c>
      <c r="CB47" s="13">
        <v>206.66</v>
      </c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</row>
    <row r="48" spans="1:315" s="13" customFormat="1" ht="12.75" customHeight="1">
      <c r="A48" s="10" t="str">
        <f>"30/10"</f>
        <v>30/10</v>
      </c>
      <c r="B48" s="11" t="s">
        <v>112</v>
      </c>
      <c r="C48" s="12" t="str">
        <f>"200"</f>
        <v>200</v>
      </c>
      <c r="D48" s="12">
        <v>2.92</v>
      </c>
      <c r="E48" s="12">
        <v>2.84</v>
      </c>
      <c r="F48" s="12">
        <v>3.16</v>
      </c>
      <c r="G48" s="12">
        <v>0.02</v>
      </c>
      <c r="H48" s="12">
        <v>14.44</v>
      </c>
      <c r="I48" s="12">
        <v>95.197032000000007</v>
      </c>
      <c r="J48" s="12">
        <v>2</v>
      </c>
      <c r="K48" s="12">
        <v>0</v>
      </c>
      <c r="L48" s="12">
        <v>0</v>
      </c>
      <c r="M48" s="12">
        <v>0</v>
      </c>
      <c r="N48" s="12">
        <v>14.4</v>
      </c>
      <c r="O48" s="12">
        <v>0</v>
      </c>
      <c r="P48" s="12">
        <v>0.04</v>
      </c>
      <c r="Q48" s="12">
        <v>0</v>
      </c>
      <c r="R48" s="12">
        <v>0</v>
      </c>
      <c r="S48" s="12">
        <v>0.1</v>
      </c>
      <c r="T48" s="12">
        <v>0.73</v>
      </c>
      <c r="U48" s="12">
        <v>49.6</v>
      </c>
      <c r="V48" s="12">
        <v>144.84</v>
      </c>
      <c r="W48" s="12">
        <v>116.69</v>
      </c>
      <c r="X48" s="12">
        <v>13.3</v>
      </c>
      <c r="Y48" s="12">
        <v>83.7</v>
      </c>
      <c r="Z48" s="12">
        <v>0.13</v>
      </c>
      <c r="AA48" s="12">
        <v>20</v>
      </c>
      <c r="AB48" s="12">
        <v>9</v>
      </c>
      <c r="AC48" s="12">
        <v>22</v>
      </c>
      <c r="AD48" s="12">
        <v>0</v>
      </c>
      <c r="AE48" s="12">
        <v>0.03</v>
      </c>
      <c r="AF48" s="12">
        <v>0.14000000000000001</v>
      </c>
      <c r="AG48" s="12">
        <v>0.09</v>
      </c>
      <c r="AH48" s="12">
        <v>0.8</v>
      </c>
      <c r="AI48" s="12">
        <v>0.52</v>
      </c>
      <c r="AJ48" s="13">
        <v>0</v>
      </c>
      <c r="AK48" s="13">
        <v>159.74</v>
      </c>
      <c r="AL48" s="13">
        <v>157.78</v>
      </c>
      <c r="AM48" s="13">
        <v>270.48</v>
      </c>
      <c r="AN48" s="13">
        <v>217.56</v>
      </c>
      <c r="AO48" s="13">
        <v>72.52</v>
      </c>
      <c r="AP48" s="13">
        <v>127.4</v>
      </c>
      <c r="AQ48" s="13">
        <v>42.14</v>
      </c>
      <c r="AR48" s="13">
        <v>143.08000000000001</v>
      </c>
      <c r="AS48" s="13">
        <v>0</v>
      </c>
      <c r="AT48" s="13">
        <v>0</v>
      </c>
      <c r="AU48" s="13">
        <v>0</v>
      </c>
      <c r="AV48" s="13">
        <v>0</v>
      </c>
      <c r="AW48" s="13">
        <v>0</v>
      </c>
      <c r="AX48" s="13">
        <v>0</v>
      </c>
      <c r="AY48" s="13">
        <v>0</v>
      </c>
      <c r="AZ48" s="13">
        <v>0</v>
      </c>
      <c r="BA48" s="13">
        <v>0</v>
      </c>
      <c r="BB48" s="13">
        <v>180.32</v>
      </c>
      <c r="BC48" s="13">
        <v>25.48</v>
      </c>
      <c r="BD48" s="13">
        <v>0</v>
      </c>
      <c r="BE48" s="13">
        <v>0</v>
      </c>
      <c r="BF48" s="13">
        <v>0</v>
      </c>
      <c r="BG48" s="13">
        <v>0</v>
      </c>
      <c r="BH48" s="13">
        <v>0</v>
      </c>
      <c r="BI48" s="13">
        <v>0</v>
      </c>
      <c r="BJ48" s="13">
        <v>0</v>
      </c>
      <c r="BK48" s="13">
        <v>0</v>
      </c>
      <c r="BL48" s="13">
        <v>0</v>
      </c>
      <c r="BM48" s="13">
        <v>0</v>
      </c>
      <c r="BN48" s="13">
        <v>0</v>
      </c>
      <c r="BO48" s="13">
        <v>0</v>
      </c>
      <c r="BP48" s="13">
        <v>0</v>
      </c>
      <c r="BQ48" s="13">
        <v>0</v>
      </c>
      <c r="BR48" s="13">
        <v>0</v>
      </c>
      <c r="BS48" s="13">
        <v>0</v>
      </c>
      <c r="BT48" s="13">
        <v>0</v>
      </c>
      <c r="BU48" s="13">
        <v>0</v>
      </c>
      <c r="BV48" s="13">
        <v>0</v>
      </c>
      <c r="BW48" s="13">
        <v>0</v>
      </c>
      <c r="BX48" s="13">
        <v>0</v>
      </c>
      <c r="BY48" s="13">
        <v>0</v>
      </c>
      <c r="BZ48" s="13">
        <v>0</v>
      </c>
      <c r="CA48" s="13">
        <v>0</v>
      </c>
      <c r="CB48" s="13">
        <v>188.44</v>
      </c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</row>
    <row r="49" spans="1:315" s="5" customFormat="1" ht="12.75" customHeight="1">
      <c r="A49" s="14" t="str">
        <f>"пром."</f>
        <v>пром.</v>
      </c>
      <c r="B49" s="15" t="s">
        <v>101</v>
      </c>
      <c r="C49" s="16" t="str">
        <f>"60"</f>
        <v>60</v>
      </c>
      <c r="D49" s="16">
        <v>3.92</v>
      </c>
      <c r="E49" s="16">
        <v>0</v>
      </c>
      <c r="F49" s="16">
        <v>1.31</v>
      </c>
      <c r="G49" s="16">
        <v>1.31</v>
      </c>
      <c r="H49" s="16">
        <v>31.98</v>
      </c>
      <c r="I49" s="16">
        <v>154.518</v>
      </c>
      <c r="J49" s="16">
        <v>0.3</v>
      </c>
      <c r="K49" s="16">
        <v>0</v>
      </c>
      <c r="L49" s="16">
        <v>0</v>
      </c>
      <c r="M49" s="16">
        <v>0</v>
      </c>
      <c r="N49" s="16">
        <v>1.98</v>
      </c>
      <c r="O49" s="16">
        <v>28.08</v>
      </c>
      <c r="P49" s="16">
        <v>1.92</v>
      </c>
      <c r="Q49" s="16">
        <v>0</v>
      </c>
      <c r="R49" s="16">
        <v>0</v>
      </c>
      <c r="S49" s="16">
        <v>0.18</v>
      </c>
      <c r="T49" s="16">
        <v>0.96</v>
      </c>
      <c r="U49" s="16">
        <v>167.31</v>
      </c>
      <c r="V49" s="16">
        <v>48.73</v>
      </c>
      <c r="W49" s="16">
        <v>8.58</v>
      </c>
      <c r="X49" s="16">
        <v>13.27</v>
      </c>
      <c r="Y49" s="16">
        <v>34.17</v>
      </c>
      <c r="Z49" s="16">
        <v>0.92</v>
      </c>
      <c r="AA49" s="16">
        <v>0</v>
      </c>
      <c r="AB49" s="16">
        <v>0</v>
      </c>
      <c r="AC49" s="16">
        <v>0</v>
      </c>
      <c r="AD49" s="16">
        <v>1.02</v>
      </c>
      <c r="AE49" s="16">
        <v>7.0000000000000007E-2</v>
      </c>
      <c r="AF49" s="16">
        <v>0.02</v>
      </c>
      <c r="AG49" s="16">
        <v>0.82</v>
      </c>
      <c r="AH49" s="16">
        <v>1.8</v>
      </c>
      <c r="AI49" s="16">
        <v>0</v>
      </c>
      <c r="AJ49" s="5">
        <v>0</v>
      </c>
      <c r="AK49" s="5">
        <v>194.18</v>
      </c>
      <c r="AL49" s="5">
        <v>201.49</v>
      </c>
      <c r="AM49" s="5">
        <v>308.5</v>
      </c>
      <c r="AN49" s="5">
        <v>103.88</v>
      </c>
      <c r="AO49" s="5">
        <v>61.07</v>
      </c>
      <c r="AP49" s="5">
        <v>122.15</v>
      </c>
      <c r="AQ49" s="5">
        <v>45.94</v>
      </c>
      <c r="AR49" s="5">
        <v>219.24</v>
      </c>
      <c r="AS49" s="5">
        <v>136.24</v>
      </c>
      <c r="AT49" s="5">
        <v>189.49</v>
      </c>
      <c r="AU49" s="5">
        <v>157.12</v>
      </c>
      <c r="AV49" s="5">
        <v>84.04</v>
      </c>
      <c r="AW49" s="5">
        <v>146.16</v>
      </c>
      <c r="AX49" s="5">
        <v>1213.6500000000001</v>
      </c>
      <c r="AY49" s="5">
        <v>0</v>
      </c>
      <c r="AZ49" s="5">
        <v>395.15</v>
      </c>
      <c r="BA49" s="5">
        <v>172.78</v>
      </c>
      <c r="BB49" s="5">
        <v>115.88</v>
      </c>
      <c r="BC49" s="5">
        <v>90.31</v>
      </c>
      <c r="BD49" s="5">
        <v>0</v>
      </c>
      <c r="BE49" s="5">
        <v>0</v>
      </c>
      <c r="BF49" s="5">
        <v>0</v>
      </c>
      <c r="BG49" s="5">
        <v>0</v>
      </c>
      <c r="BH49" s="5">
        <v>0</v>
      </c>
      <c r="BI49" s="5">
        <v>0.01</v>
      </c>
      <c r="BJ49" s="5">
        <v>0</v>
      </c>
      <c r="BK49" s="5">
        <v>0.14000000000000001</v>
      </c>
      <c r="BL49" s="5">
        <v>0</v>
      </c>
      <c r="BM49" s="5">
        <v>7.0000000000000007E-2</v>
      </c>
      <c r="BN49" s="5">
        <v>0</v>
      </c>
      <c r="BO49" s="5">
        <v>0</v>
      </c>
      <c r="BP49" s="5">
        <v>0</v>
      </c>
      <c r="BQ49" s="5">
        <v>0</v>
      </c>
      <c r="BR49" s="5">
        <v>0</v>
      </c>
      <c r="BS49" s="5">
        <v>0.51</v>
      </c>
      <c r="BT49" s="5">
        <v>0</v>
      </c>
      <c r="BU49" s="5">
        <v>0</v>
      </c>
      <c r="BV49" s="5">
        <v>0.39</v>
      </c>
      <c r="BW49" s="5">
        <v>0.01</v>
      </c>
      <c r="BX49" s="5">
        <v>0</v>
      </c>
      <c r="BY49" s="5">
        <v>0</v>
      </c>
      <c r="BZ49" s="5">
        <v>0</v>
      </c>
      <c r="CA49" s="5">
        <v>0</v>
      </c>
      <c r="CB49" s="5">
        <v>10.44</v>
      </c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</row>
    <row r="50" spans="1:315" s="20" customFormat="1" ht="12.75" customHeight="1">
      <c r="A50" s="17"/>
      <c r="B50" s="18" t="s">
        <v>94</v>
      </c>
      <c r="C50" s="19"/>
      <c r="D50" s="19">
        <v>19.399999999999999</v>
      </c>
      <c r="E50" s="19">
        <v>8.16</v>
      </c>
      <c r="F50" s="19">
        <v>17.75</v>
      </c>
      <c r="G50" s="19">
        <v>3.22</v>
      </c>
      <c r="H50" s="19">
        <v>99.67</v>
      </c>
      <c r="I50" s="19">
        <v>632.14</v>
      </c>
      <c r="J50" s="19">
        <v>10.26</v>
      </c>
      <c r="K50" s="19">
        <v>0.21</v>
      </c>
      <c r="L50" s="19">
        <v>0</v>
      </c>
      <c r="M50" s="19">
        <v>0</v>
      </c>
      <c r="N50" s="19">
        <v>26.38</v>
      </c>
      <c r="O50" s="19">
        <v>69.63</v>
      </c>
      <c r="P50" s="19">
        <v>3.65</v>
      </c>
      <c r="Q50" s="19">
        <v>0</v>
      </c>
      <c r="R50" s="19">
        <v>0</v>
      </c>
      <c r="S50" s="19">
        <v>0.56000000000000005</v>
      </c>
      <c r="T50" s="19">
        <v>4.57</v>
      </c>
      <c r="U50" s="19">
        <v>613.09</v>
      </c>
      <c r="V50" s="19">
        <v>426.61</v>
      </c>
      <c r="W50" s="19">
        <v>335.92</v>
      </c>
      <c r="X50" s="19">
        <v>79.86</v>
      </c>
      <c r="Y50" s="19">
        <v>353.9</v>
      </c>
      <c r="Z50" s="19">
        <v>2.42</v>
      </c>
      <c r="AA50" s="19">
        <v>80.44</v>
      </c>
      <c r="AB50" s="19">
        <v>65.44</v>
      </c>
      <c r="AC50" s="19">
        <v>109.16</v>
      </c>
      <c r="AD50" s="19">
        <v>1.3</v>
      </c>
      <c r="AE50" s="19">
        <v>0.28999999999999998</v>
      </c>
      <c r="AF50" s="19">
        <v>0.34</v>
      </c>
      <c r="AG50" s="19">
        <v>1.65</v>
      </c>
      <c r="AH50" s="19">
        <v>6.32</v>
      </c>
      <c r="AI50" s="19">
        <v>1.1000000000000001</v>
      </c>
      <c r="AJ50" s="20">
        <v>0</v>
      </c>
      <c r="AK50" s="20">
        <v>969.31</v>
      </c>
      <c r="AL50" s="20">
        <v>922.33</v>
      </c>
      <c r="AM50" s="20">
        <v>1926.8</v>
      </c>
      <c r="AN50" s="20">
        <v>861.77</v>
      </c>
      <c r="AO50" s="20">
        <v>424.27</v>
      </c>
      <c r="AP50" s="20">
        <v>709.82</v>
      </c>
      <c r="AQ50" s="20">
        <v>302.45</v>
      </c>
      <c r="AR50" s="20">
        <v>1006.05</v>
      </c>
      <c r="AS50" s="20">
        <v>781.14</v>
      </c>
      <c r="AT50" s="20">
        <v>564.95000000000005</v>
      </c>
      <c r="AU50" s="20">
        <v>685.7</v>
      </c>
      <c r="AV50" s="20">
        <v>313.26</v>
      </c>
      <c r="AW50" s="20">
        <v>408.29</v>
      </c>
      <c r="AX50" s="20">
        <v>3345.06</v>
      </c>
      <c r="AY50" s="20">
        <v>0</v>
      </c>
      <c r="AZ50" s="20">
        <v>1223.44</v>
      </c>
      <c r="BA50" s="20">
        <v>708.59</v>
      </c>
      <c r="BB50" s="20">
        <v>847.13</v>
      </c>
      <c r="BC50" s="20">
        <v>290.72000000000003</v>
      </c>
      <c r="BD50" s="20">
        <v>0.24</v>
      </c>
      <c r="BE50" s="20">
        <v>0.12</v>
      </c>
      <c r="BF50" s="20">
        <v>0.09</v>
      </c>
      <c r="BG50" s="20">
        <v>0.23</v>
      </c>
      <c r="BH50" s="20">
        <v>0.27</v>
      </c>
      <c r="BI50" s="20">
        <v>1.01</v>
      </c>
      <c r="BJ50" s="20">
        <v>0.03</v>
      </c>
      <c r="BK50" s="20">
        <v>2.85</v>
      </c>
      <c r="BL50" s="20">
        <v>0.01</v>
      </c>
      <c r="BM50" s="20">
        <v>0.83</v>
      </c>
      <c r="BN50" s="20">
        <v>0.02</v>
      </c>
      <c r="BO50" s="20">
        <v>0</v>
      </c>
      <c r="BP50" s="20">
        <v>0</v>
      </c>
      <c r="BQ50" s="20">
        <v>0.18</v>
      </c>
      <c r="BR50" s="20">
        <v>0.28000000000000003</v>
      </c>
      <c r="BS50" s="20">
        <v>2.82</v>
      </c>
      <c r="BT50" s="20">
        <v>0</v>
      </c>
      <c r="BU50" s="20">
        <v>0</v>
      </c>
      <c r="BV50" s="20">
        <v>1.55</v>
      </c>
      <c r="BW50" s="20">
        <v>0.03</v>
      </c>
      <c r="BX50" s="20">
        <v>0</v>
      </c>
      <c r="BY50" s="20">
        <v>0</v>
      </c>
      <c r="BZ50" s="20">
        <v>0</v>
      </c>
      <c r="CA50" s="20">
        <v>0</v>
      </c>
      <c r="CB50" s="20">
        <v>420.7</v>
      </c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</row>
    <row r="51" spans="1:315" s="20" customFormat="1" ht="12.75" customHeight="1">
      <c r="A51" s="17"/>
      <c r="B51" s="18" t="s">
        <v>95</v>
      </c>
      <c r="C51" s="19"/>
      <c r="D51" s="19">
        <v>19.399999999999999</v>
      </c>
      <c r="E51" s="19">
        <v>8.16</v>
      </c>
      <c r="F51" s="19">
        <v>17.75</v>
      </c>
      <c r="G51" s="19">
        <v>3.22</v>
      </c>
      <c r="H51" s="19">
        <v>99.67</v>
      </c>
      <c r="I51" s="19">
        <v>632.14</v>
      </c>
      <c r="J51" s="19">
        <v>10.26</v>
      </c>
      <c r="K51" s="19">
        <v>0.21</v>
      </c>
      <c r="L51" s="19">
        <v>0</v>
      </c>
      <c r="M51" s="19">
        <v>0</v>
      </c>
      <c r="N51" s="19">
        <v>26.38</v>
      </c>
      <c r="O51" s="19">
        <v>69.63</v>
      </c>
      <c r="P51" s="19">
        <v>3.65</v>
      </c>
      <c r="Q51" s="19">
        <v>0</v>
      </c>
      <c r="R51" s="19">
        <v>0</v>
      </c>
      <c r="S51" s="19">
        <v>0.56000000000000005</v>
      </c>
      <c r="T51" s="19">
        <v>4.57</v>
      </c>
      <c r="U51" s="19">
        <v>613.09</v>
      </c>
      <c r="V51" s="19">
        <v>426.61</v>
      </c>
      <c r="W51" s="19">
        <v>335.92</v>
      </c>
      <c r="X51" s="19">
        <v>79.86</v>
      </c>
      <c r="Y51" s="19">
        <v>353.9</v>
      </c>
      <c r="Z51" s="19">
        <v>2.42</v>
      </c>
      <c r="AA51" s="19">
        <v>80.44</v>
      </c>
      <c r="AB51" s="19">
        <v>65.44</v>
      </c>
      <c r="AC51" s="19">
        <v>109.16</v>
      </c>
      <c r="AD51" s="19">
        <v>1.3</v>
      </c>
      <c r="AE51" s="19">
        <v>0.28999999999999998</v>
      </c>
      <c r="AF51" s="19">
        <v>0.34</v>
      </c>
      <c r="AG51" s="19">
        <v>1.65</v>
      </c>
      <c r="AH51" s="19">
        <v>6.32</v>
      </c>
      <c r="AI51" s="19">
        <v>1.1000000000000001</v>
      </c>
      <c r="AJ51" s="20">
        <v>0</v>
      </c>
      <c r="AK51" s="20">
        <v>969.31</v>
      </c>
      <c r="AL51" s="20">
        <v>922.33</v>
      </c>
      <c r="AM51" s="20">
        <v>1926.8</v>
      </c>
      <c r="AN51" s="20">
        <v>861.77</v>
      </c>
      <c r="AO51" s="20">
        <v>424.27</v>
      </c>
      <c r="AP51" s="20">
        <v>709.82</v>
      </c>
      <c r="AQ51" s="20">
        <v>302.45</v>
      </c>
      <c r="AR51" s="20">
        <v>1006.05</v>
      </c>
      <c r="AS51" s="20">
        <v>781.14</v>
      </c>
      <c r="AT51" s="20">
        <v>564.95000000000005</v>
      </c>
      <c r="AU51" s="20">
        <v>685.7</v>
      </c>
      <c r="AV51" s="20">
        <v>313.26</v>
      </c>
      <c r="AW51" s="20">
        <v>408.29</v>
      </c>
      <c r="AX51" s="20">
        <v>3345.06</v>
      </c>
      <c r="AY51" s="20">
        <v>0</v>
      </c>
      <c r="AZ51" s="20">
        <v>1223.44</v>
      </c>
      <c r="BA51" s="20">
        <v>708.59</v>
      </c>
      <c r="BB51" s="20">
        <v>847.13</v>
      </c>
      <c r="BC51" s="20">
        <v>290.72000000000003</v>
      </c>
      <c r="BD51" s="20">
        <v>0.24</v>
      </c>
      <c r="BE51" s="20">
        <v>0.12</v>
      </c>
      <c r="BF51" s="20">
        <v>0.09</v>
      </c>
      <c r="BG51" s="20">
        <v>0.23</v>
      </c>
      <c r="BH51" s="20">
        <v>0.27</v>
      </c>
      <c r="BI51" s="20">
        <v>1.01</v>
      </c>
      <c r="BJ51" s="20">
        <v>0.03</v>
      </c>
      <c r="BK51" s="20">
        <v>2.85</v>
      </c>
      <c r="BL51" s="20">
        <v>0.01</v>
      </c>
      <c r="BM51" s="20">
        <v>0.83</v>
      </c>
      <c r="BN51" s="20">
        <v>0.02</v>
      </c>
      <c r="BO51" s="20">
        <v>0</v>
      </c>
      <c r="BP51" s="20">
        <v>0</v>
      </c>
      <c r="BQ51" s="20">
        <v>0.18</v>
      </c>
      <c r="BR51" s="20">
        <v>0.28000000000000003</v>
      </c>
      <c r="BS51" s="20">
        <v>2.82</v>
      </c>
      <c r="BT51" s="20">
        <v>0</v>
      </c>
      <c r="BU51" s="20">
        <v>0</v>
      </c>
      <c r="BV51" s="20">
        <v>1.55</v>
      </c>
      <c r="BW51" s="20">
        <v>0.03</v>
      </c>
      <c r="BX51" s="20">
        <v>0</v>
      </c>
      <c r="BY51" s="20">
        <v>0</v>
      </c>
      <c r="BZ51" s="20">
        <v>0</v>
      </c>
      <c r="CA51" s="20">
        <v>0</v>
      </c>
      <c r="CB51" s="20">
        <v>420.7</v>
      </c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</row>
    <row r="53" spans="1:315" ht="12.75" customHeight="1">
      <c r="B53" s="8" t="s">
        <v>113</v>
      </c>
    </row>
    <row r="54" spans="1:315" ht="12.75" customHeight="1">
      <c r="B54" s="8" t="s">
        <v>87</v>
      </c>
    </row>
    <row r="55" spans="1:315" s="13" customFormat="1" ht="12.75" customHeight="1">
      <c r="A55" s="10" t="str">
        <f>"11-2/8"</f>
        <v>11-2/8</v>
      </c>
      <c r="B55" s="11" t="s">
        <v>114</v>
      </c>
      <c r="C55" s="12" t="str">
        <f>"100"</f>
        <v>100</v>
      </c>
      <c r="D55" s="12">
        <v>24.27</v>
      </c>
      <c r="E55" s="12">
        <v>24.27</v>
      </c>
      <c r="F55" s="12">
        <v>10.6</v>
      </c>
      <c r="G55" s="12">
        <v>5.99</v>
      </c>
      <c r="H55" s="12">
        <v>0</v>
      </c>
      <c r="I55" s="12">
        <v>192.47023333333343</v>
      </c>
      <c r="J55" s="12">
        <v>2.63</v>
      </c>
      <c r="K55" s="12">
        <v>4.33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1.94</v>
      </c>
      <c r="U55" s="12">
        <v>135.22999999999999</v>
      </c>
      <c r="V55" s="12">
        <v>371.69</v>
      </c>
      <c r="W55" s="12">
        <v>12.2</v>
      </c>
      <c r="X55" s="12">
        <v>24.4</v>
      </c>
      <c r="Y55" s="12">
        <v>425.81</v>
      </c>
      <c r="Z55" s="12">
        <v>9.35</v>
      </c>
      <c r="AA55" s="12">
        <v>11343.33</v>
      </c>
      <c r="AB55" s="12">
        <v>1175.83</v>
      </c>
      <c r="AC55" s="12">
        <v>11574.35</v>
      </c>
      <c r="AD55" s="12">
        <v>4.18</v>
      </c>
      <c r="AE55" s="12">
        <v>0.33</v>
      </c>
      <c r="AF55" s="12">
        <v>2.42</v>
      </c>
      <c r="AG55" s="12">
        <v>9.9600000000000009</v>
      </c>
      <c r="AH55" s="12">
        <v>17.98</v>
      </c>
      <c r="AI55" s="12">
        <v>15.98</v>
      </c>
      <c r="AJ55" s="13">
        <v>0</v>
      </c>
      <c r="AK55" s="13">
        <v>1690.52</v>
      </c>
      <c r="AL55" s="13">
        <v>1255.3499999999999</v>
      </c>
      <c r="AM55" s="13">
        <v>2160.9299999999998</v>
      </c>
      <c r="AN55" s="13">
        <v>1942.67</v>
      </c>
      <c r="AO55" s="13">
        <v>593.78</v>
      </c>
      <c r="AP55" s="13">
        <v>1100.8</v>
      </c>
      <c r="AQ55" s="13">
        <v>322.64999999999998</v>
      </c>
      <c r="AR55" s="13">
        <v>1258.06</v>
      </c>
      <c r="AS55" s="13">
        <v>0</v>
      </c>
      <c r="AT55" s="13">
        <v>0</v>
      </c>
      <c r="AU55" s="13">
        <v>0</v>
      </c>
      <c r="AV55" s="13">
        <v>595.14</v>
      </c>
      <c r="AW55" s="13">
        <v>0</v>
      </c>
      <c r="AX55" s="13">
        <v>0</v>
      </c>
      <c r="AY55" s="13">
        <v>0</v>
      </c>
      <c r="AZ55" s="13">
        <v>0</v>
      </c>
      <c r="BA55" s="13">
        <v>0</v>
      </c>
      <c r="BB55" s="13">
        <v>0</v>
      </c>
      <c r="BC55" s="13">
        <v>0</v>
      </c>
      <c r="BD55" s="13">
        <v>0</v>
      </c>
      <c r="BE55" s="13">
        <v>0</v>
      </c>
      <c r="BF55" s="13">
        <v>0</v>
      </c>
      <c r="BG55" s="13">
        <v>0</v>
      </c>
      <c r="BH55" s="13">
        <v>0</v>
      </c>
      <c r="BI55" s="13">
        <v>0</v>
      </c>
      <c r="BJ55" s="13">
        <v>0</v>
      </c>
      <c r="BK55" s="13">
        <v>0.37</v>
      </c>
      <c r="BL55" s="13">
        <v>0</v>
      </c>
      <c r="BM55" s="13">
        <v>0.25</v>
      </c>
      <c r="BN55" s="13">
        <v>0.02</v>
      </c>
      <c r="BO55" s="13">
        <v>0.04</v>
      </c>
      <c r="BP55" s="13">
        <v>0</v>
      </c>
      <c r="BQ55" s="13">
        <v>0</v>
      </c>
      <c r="BR55" s="13">
        <v>0</v>
      </c>
      <c r="BS55" s="13">
        <v>1.42</v>
      </c>
      <c r="BT55" s="13">
        <v>0</v>
      </c>
      <c r="BU55" s="13">
        <v>0</v>
      </c>
      <c r="BV55" s="13">
        <v>3.54</v>
      </c>
      <c r="BW55" s="13">
        <v>0</v>
      </c>
      <c r="BX55" s="13">
        <v>0</v>
      </c>
      <c r="BY55" s="13">
        <v>0</v>
      </c>
      <c r="BZ55" s="13">
        <v>0</v>
      </c>
      <c r="CA55" s="13">
        <v>0</v>
      </c>
      <c r="CB55" s="13">
        <v>99.19</v>
      </c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  <c r="KX55"/>
      <c r="KY55"/>
      <c r="KZ55"/>
      <c r="LA55"/>
      <c r="LB55"/>
      <c r="LC55"/>
    </row>
    <row r="56" spans="1:315" s="13" customFormat="1" ht="12.75" customHeight="1">
      <c r="A56" s="10" t="str">
        <f>"8/11"</f>
        <v>8/11</v>
      </c>
      <c r="B56" s="11" t="s">
        <v>89</v>
      </c>
      <c r="C56" s="12" t="str">
        <f>"30"</f>
        <v>30</v>
      </c>
      <c r="D56" s="12">
        <v>0.21</v>
      </c>
      <c r="E56" s="12">
        <v>0</v>
      </c>
      <c r="F56" s="12">
        <v>0.64</v>
      </c>
      <c r="G56" s="12">
        <v>0.5</v>
      </c>
      <c r="H56" s="12">
        <v>1.55</v>
      </c>
      <c r="I56" s="12">
        <v>12.653760431754</v>
      </c>
      <c r="J56" s="12">
        <v>0.23</v>
      </c>
      <c r="K56" s="12">
        <v>0.36</v>
      </c>
      <c r="L56" s="12">
        <v>0</v>
      </c>
      <c r="M56" s="12">
        <v>0</v>
      </c>
      <c r="N56" s="12">
        <v>0.69</v>
      </c>
      <c r="O56" s="12">
        <v>0.76</v>
      </c>
      <c r="P56" s="12">
        <v>0.11</v>
      </c>
      <c r="Q56" s="12">
        <v>0</v>
      </c>
      <c r="R56" s="12">
        <v>0</v>
      </c>
      <c r="S56" s="12">
        <v>0.04</v>
      </c>
      <c r="T56" s="12">
        <v>7.0000000000000007E-2</v>
      </c>
      <c r="U56" s="12">
        <v>0.7</v>
      </c>
      <c r="V56" s="12">
        <v>14.12</v>
      </c>
      <c r="W56" s="12">
        <v>1</v>
      </c>
      <c r="X56" s="12">
        <v>1.31</v>
      </c>
      <c r="Y56" s="12">
        <v>2.69</v>
      </c>
      <c r="Z56" s="12">
        <v>0.05</v>
      </c>
      <c r="AA56" s="12">
        <v>1.77</v>
      </c>
      <c r="AB56" s="12">
        <v>168.06</v>
      </c>
      <c r="AC56" s="12">
        <v>49.21</v>
      </c>
      <c r="AD56" s="12">
        <v>0.28000000000000003</v>
      </c>
      <c r="AE56" s="12">
        <v>0</v>
      </c>
      <c r="AF56" s="12">
        <v>0</v>
      </c>
      <c r="AG56" s="12">
        <v>0.04</v>
      </c>
      <c r="AH56" s="12">
        <v>0.1</v>
      </c>
      <c r="AI56" s="12">
        <v>0.05</v>
      </c>
      <c r="AJ56" s="13">
        <v>0</v>
      </c>
      <c r="AK56" s="13">
        <v>6.39</v>
      </c>
      <c r="AL56" s="13">
        <v>5.76</v>
      </c>
      <c r="AM56" s="13">
        <v>10.39</v>
      </c>
      <c r="AN56" s="13">
        <v>3.72</v>
      </c>
      <c r="AO56" s="13">
        <v>1.99</v>
      </c>
      <c r="AP56" s="13">
        <v>4.32</v>
      </c>
      <c r="AQ56" s="13">
        <v>1.4</v>
      </c>
      <c r="AR56" s="13">
        <v>6.5</v>
      </c>
      <c r="AS56" s="13">
        <v>4.82</v>
      </c>
      <c r="AT56" s="13">
        <v>5.49</v>
      </c>
      <c r="AU56" s="13">
        <v>6.61</v>
      </c>
      <c r="AV56" s="13">
        <v>2.67</v>
      </c>
      <c r="AW56" s="13">
        <v>4.68</v>
      </c>
      <c r="AX56" s="13">
        <v>40.67</v>
      </c>
      <c r="AY56" s="13">
        <v>0</v>
      </c>
      <c r="AZ56" s="13">
        <v>11.99</v>
      </c>
      <c r="BA56" s="13">
        <v>6.56</v>
      </c>
      <c r="BB56" s="13">
        <v>3.34</v>
      </c>
      <c r="BC56" s="13">
        <v>2.58</v>
      </c>
      <c r="BD56" s="13">
        <v>0.01</v>
      </c>
      <c r="BE56" s="13">
        <v>0</v>
      </c>
      <c r="BF56" s="13">
        <v>0</v>
      </c>
      <c r="BG56" s="13">
        <v>0.01</v>
      </c>
      <c r="BH56" s="13">
        <v>0.01</v>
      </c>
      <c r="BI56" s="13">
        <v>0.02</v>
      </c>
      <c r="BJ56" s="13">
        <v>0</v>
      </c>
      <c r="BK56" s="13">
        <v>0.1</v>
      </c>
      <c r="BL56" s="13">
        <v>0</v>
      </c>
      <c r="BM56" s="13">
        <v>0.04</v>
      </c>
      <c r="BN56" s="13">
        <v>0</v>
      </c>
      <c r="BO56" s="13">
        <v>0</v>
      </c>
      <c r="BP56" s="13">
        <v>0</v>
      </c>
      <c r="BQ56" s="13">
        <v>0</v>
      </c>
      <c r="BR56" s="13">
        <v>0.01</v>
      </c>
      <c r="BS56" s="13">
        <v>0.16</v>
      </c>
      <c r="BT56" s="13">
        <v>0</v>
      </c>
      <c r="BU56" s="13">
        <v>0</v>
      </c>
      <c r="BV56" s="13">
        <v>0.3</v>
      </c>
      <c r="BW56" s="13">
        <v>0</v>
      </c>
      <c r="BX56" s="13">
        <v>0</v>
      </c>
      <c r="BY56" s="13">
        <v>0</v>
      </c>
      <c r="BZ56" s="13">
        <v>0</v>
      </c>
      <c r="CA56" s="13">
        <v>0</v>
      </c>
      <c r="CB56" s="13">
        <v>30.85</v>
      </c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  <c r="KD56"/>
      <c r="KE56"/>
      <c r="KF56"/>
      <c r="KG56"/>
      <c r="KH56"/>
      <c r="KI56"/>
      <c r="KJ56"/>
      <c r="KK56"/>
      <c r="KL56"/>
      <c r="KM56"/>
      <c r="KN56"/>
      <c r="KO56"/>
      <c r="KP56"/>
      <c r="KQ56"/>
      <c r="KR56"/>
      <c r="KS56"/>
      <c r="KT56"/>
      <c r="KU56"/>
      <c r="KV56"/>
      <c r="KW56"/>
      <c r="KX56"/>
      <c r="KY56"/>
      <c r="KZ56"/>
      <c r="LA56"/>
      <c r="LB56"/>
      <c r="LC56"/>
    </row>
    <row r="57" spans="1:315" s="13" customFormat="1" ht="12.75" customHeight="1">
      <c r="A57" s="10" t="str">
        <f>"39/3"</f>
        <v>39/3</v>
      </c>
      <c r="B57" s="11" t="s">
        <v>115</v>
      </c>
      <c r="C57" s="12" t="str">
        <f>"180"</f>
        <v>180</v>
      </c>
      <c r="D57" s="12">
        <v>7.89</v>
      </c>
      <c r="E57" s="12">
        <v>0</v>
      </c>
      <c r="F57" s="12">
        <v>2.0699999999999998</v>
      </c>
      <c r="G57" s="12">
        <v>2.0699999999999998</v>
      </c>
      <c r="H57" s="12">
        <v>41.37</v>
      </c>
      <c r="I57" s="12">
        <v>205.09637939999999</v>
      </c>
      <c r="J57" s="12">
        <v>0.38</v>
      </c>
      <c r="K57" s="12">
        <v>0</v>
      </c>
      <c r="L57" s="12">
        <v>0</v>
      </c>
      <c r="M57" s="12">
        <v>0</v>
      </c>
      <c r="N57" s="12">
        <v>0.88</v>
      </c>
      <c r="O57" s="12">
        <v>33.630000000000003</v>
      </c>
      <c r="P57" s="12">
        <v>6.86</v>
      </c>
      <c r="Q57" s="12">
        <v>0</v>
      </c>
      <c r="R57" s="12">
        <v>0</v>
      </c>
      <c r="S57" s="12">
        <v>0</v>
      </c>
      <c r="T57" s="12">
        <v>1.54</v>
      </c>
      <c r="U57" s="12">
        <v>174.35</v>
      </c>
      <c r="V57" s="12">
        <v>240.43</v>
      </c>
      <c r="W57" s="12">
        <v>14</v>
      </c>
      <c r="X57" s="12">
        <v>121.5</v>
      </c>
      <c r="Y57" s="12">
        <v>177.41</v>
      </c>
      <c r="Z57" s="12">
        <v>4.17</v>
      </c>
      <c r="AA57" s="12">
        <v>0</v>
      </c>
      <c r="AB57" s="12">
        <v>5.75</v>
      </c>
      <c r="AC57" s="12">
        <v>1.28</v>
      </c>
      <c r="AD57" s="12">
        <v>0.51</v>
      </c>
      <c r="AE57" s="12">
        <v>0.23</v>
      </c>
      <c r="AF57" s="12">
        <v>0.12</v>
      </c>
      <c r="AG57" s="12">
        <v>2.2799999999999998</v>
      </c>
      <c r="AH57" s="12">
        <v>4.5999999999999996</v>
      </c>
      <c r="AI57" s="12">
        <v>0</v>
      </c>
      <c r="AJ57" s="13">
        <v>0</v>
      </c>
      <c r="AK57" s="13">
        <v>369.47</v>
      </c>
      <c r="AL57" s="13">
        <v>288.06</v>
      </c>
      <c r="AM57" s="13">
        <v>466.53</v>
      </c>
      <c r="AN57" s="13">
        <v>331.9</v>
      </c>
      <c r="AO57" s="13">
        <v>200.39</v>
      </c>
      <c r="AP57" s="13">
        <v>250.49</v>
      </c>
      <c r="AQ57" s="13">
        <v>112.72</v>
      </c>
      <c r="AR57" s="13">
        <v>370.72</v>
      </c>
      <c r="AS57" s="13">
        <v>363.21</v>
      </c>
      <c r="AT57" s="13">
        <v>701.37</v>
      </c>
      <c r="AU57" s="13">
        <v>690.09</v>
      </c>
      <c r="AV57" s="13">
        <v>187.87</v>
      </c>
      <c r="AW57" s="13">
        <v>450.88</v>
      </c>
      <c r="AX57" s="13">
        <v>1415.26</v>
      </c>
      <c r="AY57" s="13">
        <v>0</v>
      </c>
      <c r="AZ57" s="13">
        <v>313.11</v>
      </c>
      <c r="BA57" s="13">
        <v>379.49</v>
      </c>
      <c r="BB57" s="13">
        <v>269.27</v>
      </c>
      <c r="BC57" s="13">
        <v>206.65</v>
      </c>
      <c r="BD57" s="13">
        <v>0</v>
      </c>
      <c r="BE57" s="13">
        <v>0</v>
      </c>
      <c r="BF57" s="13">
        <v>0</v>
      </c>
      <c r="BG57" s="13">
        <v>0</v>
      </c>
      <c r="BH57" s="13">
        <v>0</v>
      </c>
      <c r="BI57" s="13">
        <v>0.01</v>
      </c>
      <c r="BJ57" s="13">
        <v>0</v>
      </c>
      <c r="BK57" s="13">
        <v>0.33</v>
      </c>
      <c r="BL57" s="13">
        <v>0</v>
      </c>
      <c r="BM57" s="13">
        <v>0.03</v>
      </c>
      <c r="BN57" s="13">
        <v>0.01</v>
      </c>
      <c r="BO57" s="13">
        <v>0</v>
      </c>
      <c r="BP57" s="13">
        <v>0</v>
      </c>
      <c r="BQ57" s="13">
        <v>0</v>
      </c>
      <c r="BR57" s="13">
        <v>0.01</v>
      </c>
      <c r="BS57" s="13">
        <v>0.67</v>
      </c>
      <c r="BT57" s="13">
        <v>0.01</v>
      </c>
      <c r="BU57" s="13">
        <v>0</v>
      </c>
      <c r="BV57" s="13">
        <v>0.66</v>
      </c>
      <c r="BW57" s="13">
        <v>0.06</v>
      </c>
      <c r="BX57" s="13">
        <v>0</v>
      </c>
      <c r="BY57" s="13">
        <v>0</v>
      </c>
      <c r="BZ57" s="13">
        <v>0</v>
      </c>
      <c r="CA57" s="13">
        <v>0</v>
      </c>
      <c r="CB57" s="13">
        <v>105.25</v>
      </c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</row>
    <row r="58" spans="1:315" s="13" customFormat="1" ht="12.75" customHeight="1">
      <c r="A58" s="10" t="str">
        <f>"27/10"</f>
        <v>27/10</v>
      </c>
      <c r="B58" s="11" t="s">
        <v>91</v>
      </c>
      <c r="C58" s="12" t="str">
        <f>"200"</f>
        <v>200</v>
      </c>
      <c r="D58" s="12">
        <v>0.08</v>
      </c>
      <c r="E58" s="12">
        <v>0</v>
      </c>
      <c r="F58" s="12">
        <v>0.02</v>
      </c>
      <c r="G58" s="12">
        <v>0.02</v>
      </c>
      <c r="H58" s="12">
        <v>9.84</v>
      </c>
      <c r="I58" s="12">
        <v>37.802231999999989</v>
      </c>
      <c r="J58" s="12">
        <v>0</v>
      </c>
      <c r="K58" s="12">
        <v>0</v>
      </c>
      <c r="L58" s="12">
        <v>0</v>
      </c>
      <c r="M58" s="12">
        <v>0</v>
      </c>
      <c r="N58" s="12">
        <v>9.8000000000000007</v>
      </c>
      <c r="O58" s="12">
        <v>0</v>
      </c>
      <c r="P58" s="12">
        <v>0.04</v>
      </c>
      <c r="Q58" s="12">
        <v>0</v>
      </c>
      <c r="R58" s="12">
        <v>0</v>
      </c>
      <c r="S58" s="12">
        <v>0</v>
      </c>
      <c r="T58" s="12">
        <v>0.03</v>
      </c>
      <c r="U58" s="12">
        <v>0.1</v>
      </c>
      <c r="V58" s="12">
        <v>0.3</v>
      </c>
      <c r="W58" s="12">
        <v>0.28999999999999998</v>
      </c>
      <c r="X58" s="12">
        <v>0</v>
      </c>
      <c r="Y58" s="12">
        <v>0</v>
      </c>
      <c r="Z58" s="12">
        <v>0.03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3">
        <v>0</v>
      </c>
      <c r="AK58" s="13">
        <v>0</v>
      </c>
      <c r="AL58" s="13">
        <v>0</v>
      </c>
      <c r="AM58" s="13">
        <v>0</v>
      </c>
      <c r="AN58" s="13">
        <v>0</v>
      </c>
      <c r="AO58" s="13">
        <v>0</v>
      </c>
      <c r="AP58" s="13">
        <v>0</v>
      </c>
      <c r="AQ58" s="13">
        <v>0</v>
      </c>
      <c r="AR58" s="13">
        <v>0</v>
      </c>
      <c r="AS58" s="13">
        <v>0</v>
      </c>
      <c r="AT58" s="13">
        <v>0</v>
      </c>
      <c r="AU58" s="13">
        <v>0</v>
      </c>
      <c r="AV58" s="13">
        <v>0</v>
      </c>
      <c r="AW58" s="13">
        <v>0</v>
      </c>
      <c r="AX58" s="13">
        <v>0</v>
      </c>
      <c r="AY58" s="13">
        <v>0</v>
      </c>
      <c r="AZ58" s="13">
        <v>0</v>
      </c>
      <c r="BA58" s="13">
        <v>0</v>
      </c>
      <c r="BB58" s="13">
        <v>0</v>
      </c>
      <c r="BC58" s="13">
        <v>0</v>
      </c>
      <c r="BD58" s="13">
        <v>0</v>
      </c>
      <c r="BE58" s="13">
        <v>0</v>
      </c>
      <c r="BF58" s="13">
        <v>0</v>
      </c>
      <c r="BG58" s="13">
        <v>0</v>
      </c>
      <c r="BH58" s="13">
        <v>0</v>
      </c>
      <c r="BI58" s="13">
        <v>0</v>
      </c>
      <c r="BJ58" s="13">
        <v>0</v>
      </c>
      <c r="BK58" s="13">
        <v>0</v>
      </c>
      <c r="BL58" s="13">
        <v>0</v>
      </c>
      <c r="BM58" s="13">
        <v>0</v>
      </c>
      <c r="BN58" s="13">
        <v>0</v>
      </c>
      <c r="BO58" s="13">
        <v>0</v>
      </c>
      <c r="BP58" s="13">
        <v>0</v>
      </c>
      <c r="BQ58" s="13">
        <v>0</v>
      </c>
      <c r="BR58" s="13">
        <v>0</v>
      </c>
      <c r="BS58" s="13">
        <v>0</v>
      </c>
      <c r="BT58" s="13">
        <v>0</v>
      </c>
      <c r="BU58" s="13">
        <v>0</v>
      </c>
      <c r="BV58" s="13">
        <v>0</v>
      </c>
      <c r="BW58" s="13">
        <v>0</v>
      </c>
      <c r="BX58" s="13">
        <v>0</v>
      </c>
      <c r="BY58" s="13">
        <v>0</v>
      </c>
      <c r="BZ58" s="13">
        <v>0</v>
      </c>
      <c r="CA58" s="13">
        <v>0</v>
      </c>
      <c r="CB58" s="13">
        <v>200.04</v>
      </c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  <c r="KX58"/>
      <c r="KY58"/>
      <c r="KZ58"/>
      <c r="LA58"/>
      <c r="LB58"/>
      <c r="LC58"/>
    </row>
    <row r="59" spans="1:315" s="13" customFormat="1" ht="12.75" customHeight="1">
      <c r="A59" s="10" t="str">
        <f>"пром."</f>
        <v>пром.</v>
      </c>
      <c r="B59" s="11" t="s">
        <v>92</v>
      </c>
      <c r="C59" s="12" t="str">
        <f>"40"</f>
        <v>40</v>
      </c>
      <c r="D59" s="12">
        <v>2.68</v>
      </c>
      <c r="E59" s="12">
        <v>0</v>
      </c>
      <c r="F59" s="12">
        <v>0.28000000000000003</v>
      </c>
      <c r="G59" s="12">
        <v>0</v>
      </c>
      <c r="H59" s="12">
        <v>20.079999999999998</v>
      </c>
      <c r="I59" s="12">
        <v>84.217280000000002</v>
      </c>
      <c r="J59" s="12">
        <v>0</v>
      </c>
      <c r="K59" s="12">
        <v>0</v>
      </c>
      <c r="L59" s="12">
        <v>0</v>
      </c>
      <c r="M59" s="12">
        <v>0</v>
      </c>
      <c r="N59" s="12">
        <v>17.12</v>
      </c>
      <c r="O59" s="12">
        <v>0</v>
      </c>
      <c r="P59" s="12">
        <v>2.96</v>
      </c>
      <c r="Q59" s="12">
        <v>0</v>
      </c>
      <c r="R59" s="12">
        <v>0</v>
      </c>
      <c r="S59" s="12">
        <v>0</v>
      </c>
      <c r="T59" s="12">
        <v>4.8099999999999996</v>
      </c>
      <c r="U59" s="12">
        <v>16.12</v>
      </c>
      <c r="V59" s="12">
        <v>748.96</v>
      </c>
      <c r="W59" s="12">
        <v>296.14</v>
      </c>
      <c r="X59" s="12">
        <v>93</v>
      </c>
      <c r="Y59" s="12">
        <v>83.88</v>
      </c>
      <c r="Z59" s="12">
        <v>9.9499999999999993</v>
      </c>
      <c r="AA59" s="12">
        <v>1344</v>
      </c>
      <c r="AB59" s="12">
        <v>0</v>
      </c>
      <c r="AC59" s="12">
        <v>84</v>
      </c>
      <c r="AD59" s="12">
        <v>0.68</v>
      </c>
      <c r="AE59" s="12">
        <v>0.08</v>
      </c>
      <c r="AF59" s="12">
        <v>0.43</v>
      </c>
      <c r="AG59" s="12">
        <v>0</v>
      </c>
      <c r="AH59" s="12">
        <v>3.58</v>
      </c>
      <c r="AI59" s="12">
        <v>20</v>
      </c>
      <c r="AJ59" s="13">
        <v>0</v>
      </c>
      <c r="AK59" s="13">
        <v>0</v>
      </c>
      <c r="AL59" s="13">
        <v>0</v>
      </c>
      <c r="AM59" s="13">
        <v>0</v>
      </c>
      <c r="AN59" s="13">
        <v>0</v>
      </c>
      <c r="AO59" s="13">
        <v>0</v>
      </c>
      <c r="AP59" s="13">
        <v>0</v>
      </c>
      <c r="AQ59" s="13">
        <v>0</v>
      </c>
      <c r="AR59" s="13">
        <v>0</v>
      </c>
      <c r="AS59" s="13">
        <v>0</v>
      </c>
      <c r="AT59" s="13">
        <v>0</v>
      </c>
      <c r="AU59" s="13">
        <v>0</v>
      </c>
      <c r="AV59" s="13">
        <v>0</v>
      </c>
      <c r="AW59" s="13">
        <v>0</v>
      </c>
      <c r="AX59" s="13">
        <v>0</v>
      </c>
      <c r="AY59" s="13">
        <v>0</v>
      </c>
      <c r="AZ59" s="13">
        <v>0</v>
      </c>
      <c r="BA59" s="13">
        <v>0</v>
      </c>
      <c r="BB59" s="13">
        <v>0</v>
      </c>
      <c r="BC59" s="13">
        <v>0</v>
      </c>
      <c r="BD59" s="13">
        <v>0</v>
      </c>
      <c r="BE59" s="13">
        <v>0</v>
      </c>
      <c r="BF59" s="13">
        <v>0</v>
      </c>
      <c r="BG59" s="13">
        <v>0.01</v>
      </c>
      <c r="BH59" s="13">
        <v>0</v>
      </c>
      <c r="BI59" s="13">
        <v>0.04</v>
      </c>
      <c r="BJ59" s="13">
        <v>0</v>
      </c>
      <c r="BK59" s="13">
        <v>0.35</v>
      </c>
      <c r="BL59" s="13">
        <v>0</v>
      </c>
      <c r="BM59" s="13">
        <v>0.12</v>
      </c>
      <c r="BN59" s="13">
        <v>0</v>
      </c>
      <c r="BO59" s="13">
        <v>0</v>
      </c>
      <c r="BP59" s="13">
        <v>0</v>
      </c>
      <c r="BQ59" s="13">
        <v>0</v>
      </c>
      <c r="BR59" s="13">
        <v>0.03</v>
      </c>
      <c r="BS59" s="13">
        <v>0.11</v>
      </c>
      <c r="BT59" s="13">
        <v>0</v>
      </c>
      <c r="BU59" s="13">
        <v>0</v>
      </c>
      <c r="BV59" s="13">
        <v>0.22</v>
      </c>
      <c r="BW59" s="13">
        <v>0.86</v>
      </c>
      <c r="BX59" s="13">
        <v>0</v>
      </c>
      <c r="BY59" s="13">
        <v>0</v>
      </c>
      <c r="BZ59" s="13">
        <v>0</v>
      </c>
      <c r="CA59" s="13">
        <v>0</v>
      </c>
      <c r="CB59" s="13">
        <v>3.2</v>
      </c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</row>
    <row r="60" spans="1:315" s="5" customFormat="1" ht="12.75" customHeight="1">
      <c r="A60" s="14" t="str">
        <f>"пром."</f>
        <v>пром.</v>
      </c>
      <c r="B60" s="15" t="s">
        <v>93</v>
      </c>
      <c r="C60" s="16" t="str">
        <f>"25"</f>
        <v>25</v>
      </c>
      <c r="D60" s="16">
        <v>1.65</v>
      </c>
      <c r="E60" s="16">
        <v>0</v>
      </c>
      <c r="F60" s="16">
        <v>0.3</v>
      </c>
      <c r="G60" s="16">
        <v>0.3</v>
      </c>
      <c r="H60" s="16">
        <v>10.43</v>
      </c>
      <c r="I60" s="16">
        <v>48.344999999999999</v>
      </c>
      <c r="J60" s="16">
        <v>0.05</v>
      </c>
      <c r="K60" s="16">
        <v>0</v>
      </c>
      <c r="L60" s="16">
        <v>0</v>
      </c>
      <c r="M60" s="16">
        <v>0</v>
      </c>
      <c r="N60" s="16">
        <v>0.3</v>
      </c>
      <c r="O60" s="16">
        <v>8.0500000000000007</v>
      </c>
      <c r="P60" s="16">
        <v>2.08</v>
      </c>
      <c r="Q60" s="16">
        <v>0</v>
      </c>
      <c r="R60" s="16">
        <v>0</v>
      </c>
      <c r="S60" s="16">
        <v>0.25</v>
      </c>
      <c r="T60" s="16">
        <v>0.63</v>
      </c>
      <c r="U60" s="16">
        <v>152.5</v>
      </c>
      <c r="V60" s="16">
        <v>61.25</v>
      </c>
      <c r="W60" s="16">
        <v>8.75</v>
      </c>
      <c r="X60" s="16">
        <v>11.75</v>
      </c>
      <c r="Y60" s="16">
        <v>39.5</v>
      </c>
      <c r="Z60" s="16">
        <v>0.98</v>
      </c>
      <c r="AA60" s="16">
        <v>0</v>
      </c>
      <c r="AB60" s="16">
        <v>1.25</v>
      </c>
      <c r="AC60" s="16">
        <v>0.25</v>
      </c>
      <c r="AD60" s="16">
        <v>0.35</v>
      </c>
      <c r="AE60" s="16">
        <v>0.05</v>
      </c>
      <c r="AF60" s="16">
        <v>0.02</v>
      </c>
      <c r="AG60" s="16">
        <v>0.18</v>
      </c>
      <c r="AH60" s="16">
        <v>0.5</v>
      </c>
      <c r="AI60" s="16">
        <v>0</v>
      </c>
      <c r="AJ60" s="5">
        <v>0</v>
      </c>
      <c r="AK60" s="5">
        <v>80.5</v>
      </c>
      <c r="AL60" s="5">
        <v>62</v>
      </c>
      <c r="AM60" s="5">
        <v>106.75</v>
      </c>
      <c r="AN60" s="5">
        <v>55.75</v>
      </c>
      <c r="AO60" s="5">
        <v>23.25</v>
      </c>
      <c r="AP60" s="5">
        <v>49.5</v>
      </c>
      <c r="AQ60" s="5">
        <v>20</v>
      </c>
      <c r="AR60" s="5">
        <v>92.75</v>
      </c>
      <c r="AS60" s="5">
        <v>74.25</v>
      </c>
      <c r="AT60" s="5">
        <v>72.75</v>
      </c>
      <c r="AU60" s="5">
        <v>116</v>
      </c>
      <c r="AV60" s="5">
        <v>31</v>
      </c>
      <c r="AW60" s="5">
        <v>77.5</v>
      </c>
      <c r="AX60" s="5">
        <v>389.75</v>
      </c>
      <c r="AY60" s="5">
        <v>0</v>
      </c>
      <c r="AZ60" s="5">
        <v>131.5</v>
      </c>
      <c r="BA60" s="5">
        <v>72.75</v>
      </c>
      <c r="BB60" s="5">
        <v>45</v>
      </c>
      <c r="BC60" s="5">
        <v>32.5</v>
      </c>
      <c r="BD60" s="5">
        <v>0</v>
      </c>
      <c r="BE60" s="5">
        <v>0</v>
      </c>
      <c r="BF60" s="5">
        <v>0</v>
      </c>
      <c r="BG60" s="5">
        <v>0</v>
      </c>
      <c r="BH60" s="5">
        <v>0</v>
      </c>
      <c r="BI60" s="5">
        <v>0</v>
      </c>
      <c r="BJ60" s="5">
        <v>0</v>
      </c>
      <c r="BK60" s="5">
        <v>0.04</v>
      </c>
      <c r="BL60" s="5">
        <v>0</v>
      </c>
      <c r="BM60" s="5">
        <v>0</v>
      </c>
      <c r="BN60" s="5">
        <v>0.01</v>
      </c>
      <c r="BO60" s="5">
        <v>0</v>
      </c>
      <c r="BP60" s="5">
        <v>0</v>
      </c>
      <c r="BQ60" s="5">
        <v>0</v>
      </c>
      <c r="BR60" s="5">
        <v>0</v>
      </c>
      <c r="BS60" s="5">
        <v>0.03</v>
      </c>
      <c r="BT60" s="5">
        <v>0</v>
      </c>
      <c r="BU60" s="5">
        <v>0</v>
      </c>
      <c r="BV60" s="5">
        <v>0.12</v>
      </c>
      <c r="BW60" s="5">
        <v>0.02</v>
      </c>
      <c r="BX60" s="5">
        <v>0</v>
      </c>
      <c r="BY60" s="5">
        <v>0</v>
      </c>
      <c r="BZ60" s="5">
        <v>0</v>
      </c>
      <c r="CA60" s="5">
        <v>0</v>
      </c>
      <c r="CB60" s="5">
        <v>11.75</v>
      </c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  <c r="KX60"/>
      <c r="KY60"/>
      <c r="KZ60"/>
      <c r="LA60"/>
      <c r="LB60"/>
      <c r="LC60"/>
    </row>
    <row r="61" spans="1:315" s="20" customFormat="1" ht="12.75" customHeight="1">
      <c r="A61" s="17"/>
      <c r="B61" s="18" t="s">
        <v>94</v>
      </c>
      <c r="C61" s="19"/>
      <c r="D61" s="19">
        <v>36.78</v>
      </c>
      <c r="E61" s="19">
        <v>24.27</v>
      </c>
      <c r="F61" s="19">
        <v>13.91</v>
      </c>
      <c r="G61" s="19">
        <v>8.8800000000000008</v>
      </c>
      <c r="H61" s="19">
        <v>83.26</v>
      </c>
      <c r="I61" s="19">
        <v>580.58000000000004</v>
      </c>
      <c r="J61" s="19">
        <v>3.3</v>
      </c>
      <c r="K61" s="19">
        <v>4.6900000000000004</v>
      </c>
      <c r="L61" s="19">
        <v>0</v>
      </c>
      <c r="M61" s="19">
        <v>0</v>
      </c>
      <c r="N61" s="19">
        <v>28.78</v>
      </c>
      <c r="O61" s="19">
        <v>42.44</v>
      </c>
      <c r="P61" s="19">
        <v>12.04</v>
      </c>
      <c r="Q61" s="19">
        <v>0</v>
      </c>
      <c r="R61" s="19">
        <v>0</v>
      </c>
      <c r="S61" s="19">
        <v>0.28999999999999998</v>
      </c>
      <c r="T61" s="19">
        <v>9.01</v>
      </c>
      <c r="U61" s="19">
        <v>479</v>
      </c>
      <c r="V61" s="19">
        <v>1436.75</v>
      </c>
      <c r="W61" s="19">
        <v>332.39</v>
      </c>
      <c r="X61" s="19">
        <v>251.96</v>
      </c>
      <c r="Y61" s="19">
        <v>729.29</v>
      </c>
      <c r="Z61" s="19">
        <v>24.52</v>
      </c>
      <c r="AA61" s="19">
        <v>12689.1</v>
      </c>
      <c r="AB61" s="19">
        <v>1350.9</v>
      </c>
      <c r="AC61" s="19">
        <v>11709.09</v>
      </c>
      <c r="AD61" s="19">
        <v>6</v>
      </c>
      <c r="AE61" s="19">
        <v>0.69</v>
      </c>
      <c r="AF61" s="19">
        <v>2.99</v>
      </c>
      <c r="AG61" s="19">
        <v>12.45</v>
      </c>
      <c r="AH61" s="19">
        <v>26.77</v>
      </c>
      <c r="AI61" s="19">
        <v>36.03</v>
      </c>
      <c r="AJ61" s="20">
        <v>0</v>
      </c>
      <c r="AK61" s="20">
        <v>2146.87</v>
      </c>
      <c r="AL61" s="20">
        <v>1611.17</v>
      </c>
      <c r="AM61" s="20">
        <v>2744.6</v>
      </c>
      <c r="AN61" s="20">
        <v>2334.0300000000002</v>
      </c>
      <c r="AO61" s="20">
        <v>819.41</v>
      </c>
      <c r="AP61" s="20">
        <v>1405.11</v>
      </c>
      <c r="AQ61" s="20">
        <v>456.77</v>
      </c>
      <c r="AR61" s="20">
        <v>1728.03</v>
      </c>
      <c r="AS61" s="20">
        <v>442.28</v>
      </c>
      <c r="AT61" s="20">
        <v>779.61</v>
      </c>
      <c r="AU61" s="20">
        <v>812.7</v>
      </c>
      <c r="AV61" s="20">
        <v>816.67</v>
      </c>
      <c r="AW61" s="20">
        <v>533.05999999999995</v>
      </c>
      <c r="AX61" s="20">
        <v>1845.68</v>
      </c>
      <c r="AY61" s="20">
        <v>0</v>
      </c>
      <c r="AZ61" s="20">
        <v>456.6</v>
      </c>
      <c r="BA61" s="20">
        <v>458.8</v>
      </c>
      <c r="BB61" s="20">
        <v>317.61</v>
      </c>
      <c r="BC61" s="20">
        <v>241.73</v>
      </c>
      <c r="BD61" s="20">
        <v>0.01</v>
      </c>
      <c r="BE61" s="20">
        <v>0</v>
      </c>
      <c r="BF61" s="20">
        <v>0</v>
      </c>
      <c r="BG61" s="20">
        <v>0.01</v>
      </c>
      <c r="BH61" s="20">
        <v>0.01</v>
      </c>
      <c r="BI61" s="20">
        <v>0.06</v>
      </c>
      <c r="BJ61" s="20">
        <v>0</v>
      </c>
      <c r="BK61" s="20">
        <v>1.19</v>
      </c>
      <c r="BL61" s="20">
        <v>0</v>
      </c>
      <c r="BM61" s="20">
        <v>0.43</v>
      </c>
      <c r="BN61" s="20">
        <v>0.03</v>
      </c>
      <c r="BO61" s="20">
        <v>0.04</v>
      </c>
      <c r="BP61" s="20">
        <v>0</v>
      </c>
      <c r="BQ61" s="20">
        <v>0</v>
      </c>
      <c r="BR61" s="20">
        <v>0.06</v>
      </c>
      <c r="BS61" s="20">
        <v>2.38</v>
      </c>
      <c r="BT61" s="20">
        <v>0.01</v>
      </c>
      <c r="BU61" s="20">
        <v>0</v>
      </c>
      <c r="BV61" s="20">
        <v>4.83</v>
      </c>
      <c r="BW61" s="20">
        <v>0.95</v>
      </c>
      <c r="BX61" s="20">
        <v>0</v>
      </c>
      <c r="BY61" s="20">
        <v>0</v>
      </c>
      <c r="BZ61" s="20">
        <v>0</v>
      </c>
      <c r="CA61" s="20">
        <v>0</v>
      </c>
      <c r="CB61" s="20">
        <v>450.28</v>
      </c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  <c r="KX61"/>
      <c r="KY61"/>
      <c r="KZ61"/>
      <c r="LA61"/>
      <c r="LB61"/>
      <c r="LC61"/>
    </row>
    <row r="62" spans="1:315" s="20" customFormat="1" ht="12.75" customHeight="1">
      <c r="A62" s="17"/>
      <c r="B62" s="18" t="s">
        <v>95</v>
      </c>
      <c r="C62" s="19"/>
      <c r="D62" s="19">
        <v>36.78</v>
      </c>
      <c r="E62" s="19">
        <v>24.27</v>
      </c>
      <c r="F62" s="19">
        <v>13.91</v>
      </c>
      <c r="G62" s="19">
        <v>8.8800000000000008</v>
      </c>
      <c r="H62" s="19">
        <v>83.26</v>
      </c>
      <c r="I62" s="19">
        <v>580.58000000000004</v>
      </c>
      <c r="J62" s="19">
        <v>3.3</v>
      </c>
      <c r="K62" s="19">
        <v>4.6900000000000004</v>
      </c>
      <c r="L62" s="19">
        <v>0</v>
      </c>
      <c r="M62" s="19">
        <v>0</v>
      </c>
      <c r="N62" s="19">
        <v>28.78</v>
      </c>
      <c r="O62" s="19">
        <v>42.44</v>
      </c>
      <c r="P62" s="19">
        <v>12.04</v>
      </c>
      <c r="Q62" s="19">
        <v>0</v>
      </c>
      <c r="R62" s="19">
        <v>0</v>
      </c>
      <c r="S62" s="19">
        <v>0.28999999999999998</v>
      </c>
      <c r="T62" s="19">
        <v>9.01</v>
      </c>
      <c r="U62" s="19">
        <v>479</v>
      </c>
      <c r="V62" s="19">
        <v>1436.75</v>
      </c>
      <c r="W62" s="19">
        <v>332.39</v>
      </c>
      <c r="X62" s="19">
        <v>251.96</v>
      </c>
      <c r="Y62" s="19">
        <v>729.29</v>
      </c>
      <c r="Z62" s="19">
        <v>24.52</v>
      </c>
      <c r="AA62" s="19">
        <v>12689.1</v>
      </c>
      <c r="AB62" s="19">
        <v>1350.9</v>
      </c>
      <c r="AC62" s="19">
        <v>11709.09</v>
      </c>
      <c r="AD62" s="19">
        <v>6</v>
      </c>
      <c r="AE62" s="19">
        <v>0.69</v>
      </c>
      <c r="AF62" s="19">
        <v>2.99</v>
      </c>
      <c r="AG62" s="19">
        <v>12.45</v>
      </c>
      <c r="AH62" s="19">
        <v>26.77</v>
      </c>
      <c r="AI62" s="19">
        <v>36.03</v>
      </c>
      <c r="AJ62" s="20">
        <v>0</v>
      </c>
      <c r="AK62" s="20">
        <v>2146.87</v>
      </c>
      <c r="AL62" s="20">
        <v>1611.17</v>
      </c>
      <c r="AM62" s="20">
        <v>2744.6</v>
      </c>
      <c r="AN62" s="20">
        <v>2334.0300000000002</v>
      </c>
      <c r="AO62" s="20">
        <v>819.41</v>
      </c>
      <c r="AP62" s="20">
        <v>1405.11</v>
      </c>
      <c r="AQ62" s="20">
        <v>456.77</v>
      </c>
      <c r="AR62" s="20">
        <v>1728.03</v>
      </c>
      <c r="AS62" s="20">
        <v>442.28</v>
      </c>
      <c r="AT62" s="20">
        <v>779.61</v>
      </c>
      <c r="AU62" s="20">
        <v>812.7</v>
      </c>
      <c r="AV62" s="20">
        <v>816.67</v>
      </c>
      <c r="AW62" s="20">
        <v>533.05999999999995</v>
      </c>
      <c r="AX62" s="20">
        <v>1845.68</v>
      </c>
      <c r="AY62" s="20">
        <v>0</v>
      </c>
      <c r="AZ62" s="20">
        <v>456.6</v>
      </c>
      <c r="BA62" s="20">
        <v>458.8</v>
      </c>
      <c r="BB62" s="20">
        <v>317.61</v>
      </c>
      <c r="BC62" s="20">
        <v>241.73</v>
      </c>
      <c r="BD62" s="20">
        <v>0.01</v>
      </c>
      <c r="BE62" s="20">
        <v>0</v>
      </c>
      <c r="BF62" s="20">
        <v>0</v>
      </c>
      <c r="BG62" s="20">
        <v>0.01</v>
      </c>
      <c r="BH62" s="20">
        <v>0.01</v>
      </c>
      <c r="BI62" s="20">
        <v>0.06</v>
      </c>
      <c r="BJ62" s="20">
        <v>0</v>
      </c>
      <c r="BK62" s="20">
        <v>1.19</v>
      </c>
      <c r="BL62" s="20">
        <v>0</v>
      </c>
      <c r="BM62" s="20">
        <v>0.43</v>
      </c>
      <c r="BN62" s="20">
        <v>0.03</v>
      </c>
      <c r="BO62" s="20">
        <v>0.04</v>
      </c>
      <c r="BP62" s="20">
        <v>0</v>
      </c>
      <c r="BQ62" s="20">
        <v>0</v>
      </c>
      <c r="BR62" s="20">
        <v>0.06</v>
      </c>
      <c r="BS62" s="20">
        <v>2.38</v>
      </c>
      <c r="BT62" s="20">
        <v>0.01</v>
      </c>
      <c r="BU62" s="20">
        <v>0</v>
      </c>
      <c r="BV62" s="20">
        <v>4.83</v>
      </c>
      <c r="BW62" s="20">
        <v>0.95</v>
      </c>
      <c r="BX62" s="20">
        <v>0</v>
      </c>
      <c r="BY62" s="20">
        <v>0</v>
      </c>
      <c r="BZ62" s="20">
        <v>0</v>
      </c>
      <c r="CA62" s="20">
        <v>0</v>
      </c>
      <c r="CB62" s="20">
        <v>450.28</v>
      </c>
      <c r="IV62"/>
      <c r="IW62"/>
      <c r="IX62"/>
      <c r="IY62"/>
      <c r="IZ62"/>
      <c r="JA62"/>
      <c r="JB62"/>
      <c r="JC62"/>
      <c r="JD62"/>
      <c r="JE62"/>
      <c r="JF62"/>
      <c r="JG62"/>
      <c r="JH62"/>
      <c r="JI62"/>
      <c r="JJ62"/>
      <c r="JK62"/>
      <c r="JL62"/>
      <c r="JM62"/>
      <c r="JN62"/>
      <c r="JO62"/>
      <c r="JP62"/>
      <c r="JQ62"/>
      <c r="JR62"/>
      <c r="JS62"/>
      <c r="JT62"/>
      <c r="JU62"/>
      <c r="JV62"/>
      <c r="JW62"/>
      <c r="JX62"/>
      <c r="JY62"/>
      <c r="JZ62"/>
      <c r="KA62"/>
      <c r="KB62"/>
      <c r="KC62"/>
      <c r="KD62"/>
      <c r="KE62"/>
      <c r="KF62"/>
      <c r="KG62"/>
      <c r="KH62"/>
      <c r="KI62"/>
      <c r="KJ62"/>
      <c r="KK62"/>
      <c r="KL62"/>
      <c r="KM62"/>
      <c r="KN62"/>
      <c r="KO62"/>
      <c r="KP62"/>
      <c r="KQ62"/>
      <c r="KR62"/>
      <c r="KS62"/>
      <c r="KT62"/>
      <c r="KU62"/>
      <c r="KV62"/>
      <c r="KW62"/>
      <c r="KX62"/>
      <c r="KY62"/>
      <c r="KZ62"/>
      <c r="LA62"/>
      <c r="LB62"/>
      <c r="LC62"/>
    </row>
    <row r="63" spans="1:315" ht="12.75" customHeight="1">
      <c r="B63" s="8" t="s">
        <v>116</v>
      </c>
    </row>
    <row r="64" spans="1:315" ht="12.75" customHeight="1">
      <c r="B64" s="8" t="s">
        <v>87</v>
      </c>
    </row>
    <row r="65" spans="1:315" s="13" customFormat="1" ht="12.75" customHeight="1">
      <c r="A65" s="10" t="str">
        <f>"8/7"</f>
        <v>8/7</v>
      </c>
      <c r="B65" s="11" t="s">
        <v>117</v>
      </c>
      <c r="C65" s="12" t="str">
        <f>"100"</f>
        <v>100</v>
      </c>
      <c r="D65" s="12">
        <v>18.350000000000001</v>
      </c>
      <c r="E65" s="12">
        <v>18.100000000000001</v>
      </c>
      <c r="F65" s="12">
        <v>12.36</v>
      </c>
      <c r="G65" s="12">
        <v>4.76</v>
      </c>
      <c r="H65" s="12">
        <v>2.48</v>
      </c>
      <c r="I65" s="12">
        <v>194.4463368421053</v>
      </c>
      <c r="J65" s="12">
        <v>2.61</v>
      </c>
      <c r="K65" s="12">
        <v>3.42</v>
      </c>
      <c r="L65" s="12">
        <v>0</v>
      </c>
      <c r="M65" s="12">
        <v>0</v>
      </c>
      <c r="N65" s="12">
        <v>0.64</v>
      </c>
      <c r="O65" s="12">
        <v>1.75</v>
      </c>
      <c r="P65" s="12">
        <v>0.09</v>
      </c>
      <c r="Q65" s="12">
        <v>0</v>
      </c>
      <c r="R65" s="12">
        <v>0</v>
      </c>
      <c r="S65" s="12">
        <v>0.01</v>
      </c>
      <c r="T65" s="12">
        <v>2.14</v>
      </c>
      <c r="U65" s="12">
        <v>100.53</v>
      </c>
      <c r="V65" s="12">
        <v>116.68</v>
      </c>
      <c r="W65" s="12">
        <v>26.01</v>
      </c>
      <c r="X65" s="12">
        <v>9.5299999999999994</v>
      </c>
      <c r="Y65" s="12">
        <v>100.34</v>
      </c>
      <c r="Z65" s="12">
        <v>0.81</v>
      </c>
      <c r="AA65" s="12">
        <v>54.68</v>
      </c>
      <c r="AB65" s="12">
        <v>15.78</v>
      </c>
      <c r="AC65" s="12">
        <v>94.93</v>
      </c>
      <c r="AD65" s="12">
        <v>3.86</v>
      </c>
      <c r="AE65" s="12">
        <v>0.08</v>
      </c>
      <c r="AF65" s="12">
        <v>0.14000000000000001</v>
      </c>
      <c r="AG65" s="12">
        <v>2.34</v>
      </c>
      <c r="AH65" s="12">
        <v>8.4</v>
      </c>
      <c r="AI65" s="12">
        <v>0.02</v>
      </c>
      <c r="AJ65" s="13">
        <v>0</v>
      </c>
      <c r="AK65" s="13">
        <v>1097.75</v>
      </c>
      <c r="AL65" s="13">
        <v>843.53</v>
      </c>
      <c r="AM65" s="13">
        <v>1537.99</v>
      </c>
      <c r="AN65" s="13">
        <v>1703.82</v>
      </c>
      <c r="AO65" s="13">
        <v>503.84</v>
      </c>
      <c r="AP65" s="13">
        <v>982.59</v>
      </c>
      <c r="AQ65" s="13">
        <v>209.02</v>
      </c>
      <c r="AR65" s="13">
        <v>169.08</v>
      </c>
      <c r="AS65" s="13">
        <v>165.86</v>
      </c>
      <c r="AT65" s="13">
        <v>184.64</v>
      </c>
      <c r="AU65" s="13">
        <v>281.74</v>
      </c>
      <c r="AV65" s="13">
        <v>723.47</v>
      </c>
      <c r="AW65" s="13">
        <v>100.82</v>
      </c>
      <c r="AX65" s="13">
        <v>466.55</v>
      </c>
      <c r="AY65" s="13">
        <v>3.12</v>
      </c>
      <c r="AZ65" s="13">
        <v>110.75</v>
      </c>
      <c r="BA65" s="13">
        <v>218.38</v>
      </c>
      <c r="BB65" s="13">
        <v>127.68</v>
      </c>
      <c r="BC65" s="13">
        <v>72.25</v>
      </c>
      <c r="BD65" s="13">
        <v>0</v>
      </c>
      <c r="BE65" s="13">
        <v>0</v>
      </c>
      <c r="BF65" s="13">
        <v>0</v>
      </c>
      <c r="BG65" s="13">
        <v>0</v>
      </c>
      <c r="BH65" s="13">
        <v>0</v>
      </c>
      <c r="BI65" s="13">
        <v>0</v>
      </c>
      <c r="BJ65" s="13">
        <v>0</v>
      </c>
      <c r="BK65" s="13">
        <v>0.3</v>
      </c>
      <c r="BL65" s="13">
        <v>0</v>
      </c>
      <c r="BM65" s="13">
        <v>0.19</v>
      </c>
      <c r="BN65" s="13">
        <v>0.01</v>
      </c>
      <c r="BO65" s="13">
        <v>0.03</v>
      </c>
      <c r="BP65" s="13">
        <v>0</v>
      </c>
      <c r="BQ65" s="13">
        <v>0</v>
      </c>
      <c r="BR65" s="13">
        <v>0</v>
      </c>
      <c r="BS65" s="13">
        <v>1.1200000000000001</v>
      </c>
      <c r="BT65" s="13">
        <v>0</v>
      </c>
      <c r="BU65" s="13">
        <v>0</v>
      </c>
      <c r="BV65" s="13">
        <v>2.81</v>
      </c>
      <c r="BW65" s="13">
        <v>0</v>
      </c>
      <c r="BX65" s="13">
        <v>0</v>
      </c>
      <c r="BY65" s="13">
        <v>0</v>
      </c>
      <c r="BZ65" s="13">
        <v>0</v>
      </c>
      <c r="CA65" s="13">
        <v>0</v>
      </c>
      <c r="CB65" s="13">
        <v>92.47</v>
      </c>
      <c r="IV65"/>
      <c r="IW65"/>
      <c r="IX65"/>
      <c r="IY65"/>
      <c r="IZ65"/>
      <c r="JA65"/>
      <c r="JB65"/>
      <c r="JC65"/>
      <c r="JD65"/>
      <c r="JE65"/>
      <c r="JF65"/>
      <c r="JG65"/>
      <c r="JH65"/>
      <c r="JI65"/>
      <c r="JJ65"/>
      <c r="JK65"/>
      <c r="JL65"/>
      <c r="JM65"/>
      <c r="JN65"/>
      <c r="JO65"/>
      <c r="JP65"/>
      <c r="JQ65"/>
      <c r="JR65"/>
      <c r="JS65"/>
      <c r="JT65"/>
      <c r="JU65"/>
      <c r="JV65"/>
      <c r="JW65"/>
      <c r="JX65"/>
      <c r="JY65"/>
      <c r="JZ65"/>
      <c r="KA65"/>
      <c r="KB65"/>
      <c r="KC65"/>
      <c r="KD65"/>
      <c r="KE65"/>
      <c r="KF65"/>
      <c r="KG65"/>
      <c r="KH65"/>
      <c r="KI65"/>
      <c r="KJ65"/>
      <c r="KK65"/>
      <c r="KL65"/>
      <c r="KM65"/>
      <c r="KN65"/>
      <c r="KO65"/>
      <c r="KP65"/>
      <c r="KQ65"/>
      <c r="KR65"/>
      <c r="KS65"/>
      <c r="KT65"/>
      <c r="KU65"/>
      <c r="KV65"/>
      <c r="KW65"/>
      <c r="KX65"/>
      <c r="KY65"/>
      <c r="KZ65"/>
      <c r="LA65"/>
      <c r="LB65"/>
      <c r="LC65"/>
    </row>
    <row r="66" spans="1:315" s="13" customFormat="1" ht="12.75" customHeight="1">
      <c r="A66" s="10" t="str">
        <f>"43/3"</f>
        <v>43/3</v>
      </c>
      <c r="B66" s="11" t="s">
        <v>118</v>
      </c>
      <c r="C66" s="12" t="str">
        <f>"180"</f>
        <v>180</v>
      </c>
      <c r="D66" s="12">
        <v>4.3600000000000003</v>
      </c>
      <c r="E66" s="12">
        <v>0.04</v>
      </c>
      <c r="F66" s="12">
        <v>3.81</v>
      </c>
      <c r="G66" s="12">
        <v>0.62</v>
      </c>
      <c r="H66" s="12">
        <v>45.92</v>
      </c>
      <c r="I66" s="12">
        <v>236.09697299999999</v>
      </c>
      <c r="J66" s="12">
        <v>2.31</v>
      </c>
      <c r="K66" s="12">
        <v>0.1</v>
      </c>
      <c r="L66" s="12">
        <v>0</v>
      </c>
      <c r="M66" s="12">
        <v>0</v>
      </c>
      <c r="N66" s="12">
        <v>0.49</v>
      </c>
      <c r="O66" s="12">
        <v>43.63</v>
      </c>
      <c r="P66" s="12">
        <v>1.8</v>
      </c>
      <c r="Q66" s="12">
        <v>0</v>
      </c>
      <c r="R66" s="12">
        <v>0</v>
      </c>
      <c r="S66" s="12">
        <v>0</v>
      </c>
      <c r="T66" s="12">
        <v>0.95</v>
      </c>
      <c r="U66" s="12">
        <v>180.61</v>
      </c>
      <c r="V66" s="12">
        <v>63.75</v>
      </c>
      <c r="W66" s="12">
        <v>7.54</v>
      </c>
      <c r="X66" s="12">
        <v>30.02</v>
      </c>
      <c r="Y66" s="12">
        <v>89.45</v>
      </c>
      <c r="Z66" s="12">
        <v>0.63</v>
      </c>
      <c r="AA66" s="12">
        <v>18</v>
      </c>
      <c r="AB66" s="12">
        <v>12.15</v>
      </c>
      <c r="AC66" s="12">
        <v>20.25</v>
      </c>
      <c r="AD66" s="12">
        <v>0.3</v>
      </c>
      <c r="AE66" s="12">
        <v>0.04</v>
      </c>
      <c r="AF66" s="12">
        <v>0.03</v>
      </c>
      <c r="AG66" s="12">
        <v>0.86</v>
      </c>
      <c r="AH66" s="12">
        <v>2.09</v>
      </c>
      <c r="AI66" s="12">
        <v>0</v>
      </c>
      <c r="AJ66" s="13">
        <v>0</v>
      </c>
      <c r="AK66" s="13">
        <v>261.16000000000003</v>
      </c>
      <c r="AL66" s="13">
        <v>205.55</v>
      </c>
      <c r="AM66" s="13">
        <v>386.14</v>
      </c>
      <c r="AN66" s="13">
        <v>162.51</v>
      </c>
      <c r="AO66" s="13">
        <v>99.53</v>
      </c>
      <c r="AP66" s="13">
        <v>150.25</v>
      </c>
      <c r="AQ66" s="13">
        <v>63.64</v>
      </c>
      <c r="AR66" s="13">
        <v>230.29</v>
      </c>
      <c r="AS66" s="13">
        <v>242.37</v>
      </c>
      <c r="AT66" s="13">
        <v>316.02</v>
      </c>
      <c r="AU66" s="13">
        <v>335.91</v>
      </c>
      <c r="AV66" s="13">
        <v>106.5</v>
      </c>
      <c r="AW66" s="13">
        <v>198.63</v>
      </c>
      <c r="AX66" s="13">
        <v>747.14</v>
      </c>
      <c r="AY66" s="13">
        <v>0</v>
      </c>
      <c r="AZ66" s="13">
        <v>205.86</v>
      </c>
      <c r="BA66" s="13">
        <v>206.12</v>
      </c>
      <c r="BB66" s="13">
        <v>180.9</v>
      </c>
      <c r="BC66" s="13">
        <v>85.02</v>
      </c>
      <c r="BD66" s="13">
        <v>0.12</v>
      </c>
      <c r="BE66" s="13">
        <v>0.05</v>
      </c>
      <c r="BF66" s="13">
        <v>0.03</v>
      </c>
      <c r="BG66" s="13">
        <v>7.0000000000000007E-2</v>
      </c>
      <c r="BH66" s="13">
        <v>0.08</v>
      </c>
      <c r="BI66" s="13">
        <v>0.36</v>
      </c>
      <c r="BJ66" s="13">
        <v>0</v>
      </c>
      <c r="BK66" s="13">
        <v>1.08</v>
      </c>
      <c r="BL66" s="13">
        <v>0</v>
      </c>
      <c r="BM66" s="13">
        <v>0.33</v>
      </c>
      <c r="BN66" s="13">
        <v>0</v>
      </c>
      <c r="BO66" s="13">
        <v>0</v>
      </c>
      <c r="BP66" s="13">
        <v>0</v>
      </c>
      <c r="BQ66" s="13">
        <v>7.0000000000000007E-2</v>
      </c>
      <c r="BR66" s="13">
        <v>0.1</v>
      </c>
      <c r="BS66" s="13">
        <v>0.99</v>
      </c>
      <c r="BT66" s="13">
        <v>0</v>
      </c>
      <c r="BU66" s="13">
        <v>0</v>
      </c>
      <c r="BV66" s="13">
        <v>0.16</v>
      </c>
      <c r="BW66" s="13">
        <v>0</v>
      </c>
      <c r="BX66" s="13">
        <v>0</v>
      </c>
      <c r="BY66" s="13">
        <v>0</v>
      </c>
      <c r="BZ66" s="13">
        <v>0</v>
      </c>
      <c r="CA66" s="13">
        <v>0</v>
      </c>
      <c r="CB66" s="13">
        <v>141.35</v>
      </c>
      <c r="IV66"/>
      <c r="IW66"/>
      <c r="IX66"/>
      <c r="IY66"/>
      <c r="IZ66"/>
      <c r="JA66"/>
      <c r="JB66"/>
      <c r="JC66"/>
      <c r="JD66"/>
      <c r="JE66"/>
      <c r="JF66"/>
      <c r="JG66"/>
      <c r="JH66"/>
      <c r="JI66"/>
      <c r="JJ66"/>
      <c r="JK66"/>
      <c r="JL66"/>
      <c r="JM66"/>
      <c r="JN66"/>
      <c r="JO66"/>
      <c r="JP66"/>
      <c r="JQ66"/>
      <c r="JR66"/>
      <c r="JS66"/>
      <c r="JT66"/>
      <c r="JU66"/>
      <c r="JV66"/>
      <c r="JW66"/>
      <c r="JX66"/>
      <c r="JY66"/>
      <c r="JZ66"/>
      <c r="KA66"/>
      <c r="KB66"/>
      <c r="KC66"/>
      <c r="KD66"/>
      <c r="KE66"/>
      <c r="KF66"/>
      <c r="KG66"/>
      <c r="KH66"/>
      <c r="KI66"/>
      <c r="KJ66"/>
      <c r="KK66"/>
      <c r="KL66"/>
      <c r="KM66"/>
      <c r="KN66"/>
      <c r="KO66"/>
      <c r="KP66"/>
      <c r="KQ66"/>
      <c r="KR66"/>
      <c r="KS66"/>
      <c r="KT66"/>
      <c r="KU66"/>
      <c r="KV66"/>
      <c r="KW66"/>
      <c r="KX66"/>
      <c r="KY66"/>
      <c r="KZ66"/>
      <c r="LA66"/>
      <c r="LB66"/>
      <c r="LC66"/>
    </row>
    <row r="67" spans="1:315" s="13" customFormat="1" ht="12.75" customHeight="1">
      <c r="A67" s="10" t="str">
        <f>"29/10"</f>
        <v>29/10</v>
      </c>
      <c r="B67" s="11" t="s">
        <v>105</v>
      </c>
      <c r="C67" s="12" t="str">
        <f>"200/5"</f>
        <v>200/5</v>
      </c>
      <c r="D67" s="12">
        <v>0.12</v>
      </c>
      <c r="E67" s="12">
        <v>0</v>
      </c>
      <c r="F67" s="12">
        <v>0.02</v>
      </c>
      <c r="G67" s="12">
        <v>0.02</v>
      </c>
      <c r="H67" s="12">
        <v>10.08</v>
      </c>
      <c r="I67" s="12">
        <v>39.626332000000005</v>
      </c>
      <c r="J67" s="12">
        <v>0</v>
      </c>
      <c r="K67" s="12">
        <v>0</v>
      </c>
      <c r="L67" s="12">
        <v>0</v>
      </c>
      <c r="M67" s="12">
        <v>0</v>
      </c>
      <c r="N67" s="12">
        <v>9.94</v>
      </c>
      <c r="O67" s="12">
        <v>0</v>
      </c>
      <c r="P67" s="12">
        <v>0.14000000000000001</v>
      </c>
      <c r="Q67" s="12">
        <v>0</v>
      </c>
      <c r="R67" s="12">
        <v>0</v>
      </c>
      <c r="S67" s="12">
        <v>0.28999999999999998</v>
      </c>
      <c r="T67" s="12">
        <v>0.06</v>
      </c>
      <c r="U67" s="12">
        <v>0.64</v>
      </c>
      <c r="V67" s="12">
        <v>8.3699999999999992</v>
      </c>
      <c r="W67" s="12">
        <v>2.23</v>
      </c>
      <c r="X67" s="12">
        <v>0.56999999999999995</v>
      </c>
      <c r="Y67" s="12">
        <v>1.02</v>
      </c>
      <c r="Z67" s="12">
        <v>0.06</v>
      </c>
      <c r="AA67" s="12">
        <v>0</v>
      </c>
      <c r="AB67" s="12">
        <v>0.45</v>
      </c>
      <c r="AC67" s="12">
        <v>0.1</v>
      </c>
      <c r="AD67" s="12">
        <v>0.01</v>
      </c>
      <c r="AE67" s="12">
        <v>0</v>
      </c>
      <c r="AF67" s="12">
        <v>0</v>
      </c>
      <c r="AG67" s="12">
        <v>0</v>
      </c>
      <c r="AH67" s="12">
        <v>0.01</v>
      </c>
      <c r="AI67" s="12">
        <v>0.8</v>
      </c>
      <c r="AJ67" s="13">
        <v>0</v>
      </c>
      <c r="AK67" s="13">
        <v>0.69</v>
      </c>
      <c r="AL67" s="13">
        <v>0.78</v>
      </c>
      <c r="AM67" s="13">
        <v>0.64</v>
      </c>
      <c r="AN67" s="13">
        <v>1.18</v>
      </c>
      <c r="AO67" s="13">
        <v>0.28999999999999998</v>
      </c>
      <c r="AP67" s="13">
        <v>1.23</v>
      </c>
      <c r="AQ67" s="13">
        <v>0</v>
      </c>
      <c r="AR67" s="13">
        <v>1.57</v>
      </c>
      <c r="AS67" s="13">
        <v>0</v>
      </c>
      <c r="AT67" s="13">
        <v>0</v>
      </c>
      <c r="AU67" s="13">
        <v>0</v>
      </c>
      <c r="AV67" s="13">
        <v>0.88</v>
      </c>
      <c r="AW67" s="13">
        <v>0</v>
      </c>
      <c r="AX67" s="13">
        <v>0</v>
      </c>
      <c r="AY67" s="13">
        <v>0</v>
      </c>
      <c r="AZ67" s="13">
        <v>0</v>
      </c>
      <c r="BA67" s="13">
        <v>0</v>
      </c>
      <c r="BB67" s="13">
        <v>0</v>
      </c>
      <c r="BC67" s="13">
        <v>0</v>
      </c>
      <c r="BD67" s="13">
        <v>0</v>
      </c>
      <c r="BE67" s="13">
        <v>0</v>
      </c>
      <c r="BF67" s="13">
        <v>0</v>
      </c>
      <c r="BG67" s="13">
        <v>0</v>
      </c>
      <c r="BH67" s="13">
        <v>0</v>
      </c>
      <c r="BI67" s="13">
        <v>0</v>
      </c>
      <c r="BJ67" s="13">
        <v>0</v>
      </c>
      <c r="BK67" s="13">
        <v>0</v>
      </c>
      <c r="BL67" s="13">
        <v>0</v>
      </c>
      <c r="BM67" s="13">
        <v>0</v>
      </c>
      <c r="BN67" s="13">
        <v>0</v>
      </c>
      <c r="BO67" s="13">
        <v>0</v>
      </c>
      <c r="BP67" s="13">
        <v>0</v>
      </c>
      <c r="BQ67" s="13">
        <v>0</v>
      </c>
      <c r="BR67" s="13">
        <v>0</v>
      </c>
      <c r="BS67" s="13">
        <v>0</v>
      </c>
      <c r="BT67" s="13">
        <v>0</v>
      </c>
      <c r="BU67" s="13">
        <v>0</v>
      </c>
      <c r="BV67" s="13">
        <v>0</v>
      </c>
      <c r="BW67" s="13">
        <v>0</v>
      </c>
      <c r="BX67" s="13">
        <v>0</v>
      </c>
      <c r="BY67" s="13">
        <v>0</v>
      </c>
      <c r="BZ67" s="13">
        <v>0</v>
      </c>
      <c r="CA67" s="13">
        <v>0</v>
      </c>
      <c r="CB67" s="13">
        <v>204.43</v>
      </c>
      <c r="IV67"/>
      <c r="IW67"/>
      <c r="IX67"/>
      <c r="IY67"/>
      <c r="IZ67"/>
      <c r="JA67"/>
      <c r="JB67"/>
      <c r="JC67"/>
      <c r="JD67"/>
      <c r="JE67"/>
      <c r="JF67"/>
      <c r="JG67"/>
      <c r="JH67"/>
      <c r="JI67"/>
      <c r="JJ67"/>
      <c r="JK67"/>
      <c r="JL67"/>
      <c r="JM67"/>
      <c r="JN67"/>
      <c r="JO67"/>
      <c r="JP67"/>
      <c r="JQ67"/>
      <c r="JR67"/>
      <c r="JS67"/>
      <c r="JT67"/>
      <c r="JU67"/>
      <c r="JV67"/>
      <c r="JW67"/>
      <c r="JX67"/>
      <c r="JY67"/>
      <c r="JZ67"/>
      <c r="KA67"/>
      <c r="KB67"/>
      <c r="KC67"/>
      <c r="KD67"/>
      <c r="KE67"/>
      <c r="KF67"/>
      <c r="KG67"/>
      <c r="KH67"/>
      <c r="KI67"/>
      <c r="KJ67"/>
      <c r="KK67"/>
      <c r="KL67"/>
      <c r="KM67"/>
      <c r="KN67"/>
      <c r="KO67"/>
      <c r="KP67"/>
      <c r="KQ67"/>
      <c r="KR67"/>
      <c r="KS67"/>
      <c r="KT67"/>
      <c r="KU67"/>
      <c r="KV67"/>
      <c r="KW67"/>
      <c r="KX67"/>
      <c r="KY67"/>
      <c r="KZ67"/>
      <c r="LA67"/>
      <c r="LB67"/>
      <c r="LC67"/>
    </row>
    <row r="68" spans="1:315" s="13" customFormat="1" ht="12.75" customHeight="1">
      <c r="A68" s="10" t="str">
        <f>"пром."</f>
        <v>пром.</v>
      </c>
      <c r="B68" s="11" t="s">
        <v>92</v>
      </c>
      <c r="C68" s="12" t="str">
        <f>"40"</f>
        <v>40</v>
      </c>
      <c r="D68" s="12">
        <v>2.68</v>
      </c>
      <c r="E68" s="12">
        <v>0</v>
      </c>
      <c r="F68" s="12">
        <v>0.28000000000000003</v>
      </c>
      <c r="G68" s="12">
        <v>0</v>
      </c>
      <c r="H68" s="12">
        <v>20.079999999999998</v>
      </c>
      <c r="I68" s="12">
        <v>84.217280000000002</v>
      </c>
      <c r="J68" s="12">
        <v>0</v>
      </c>
      <c r="K68" s="12">
        <v>0</v>
      </c>
      <c r="L68" s="12">
        <v>0</v>
      </c>
      <c r="M68" s="12">
        <v>0</v>
      </c>
      <c r="N68" s="12">
        <v>17.12</v>
      </c>
      <c r="O68" s="12">
        <v>0</v>
      </c>
      <c r="P68" s="12">
        <v>2.96</v>
      </c>
      <c r="Q68" s="12">
        <v>0</v>
      </c>
      <c r="R68" s="12">
        <v>0</v>
      </c>
      <c r="S68" s="12">
        <v>0</v>
      </c>
      <c r="T68" s="12">
        <v>4.8099999999999996</v>
      </c>
      <c r="U68" s="12">
        <v>16.12</v>
      </c>
      <c r="V68" s="12">
        <v>748.96</v>
      </c>
      <c r="W68" s="12">
        <v>296.14</v>
      </c>
      <c r="X68" s="12">
        <v>93</v>
      </c>
      <c r="Y68" s="12">
        <v>83.88</v>
      </c>
      <c r="Z68" s="12">
        <v>9.9499999999999993</v>
      </c>
      <c r="AA68" s="12">
        <v>1344</v>
      </c>
      <c r="AB68" s="12">
        <v>0</v>
      </c>
      <c r="AC68" s="12">
        <v>84</v>
      </c>
      <c r="AD68" s="12">
        <v>0.68</v>
      </c>
      <c r="AE68" s="12">
        <v>0.08</v>
      </c>
      <c r="AF68" s="12">
        <v>0.43</v>
      </c>
      <c r="AG68" s="12">
        <v>0</v>
      </c>
      <c r="AH68" s="12">
        <v>3.58</v>
      </c>
      <c r="AI68" s="12">
        <v>20</v>
      </c>
      <c r="AJ68" s="13">
        <v>0</v>
      </c>
      <c r="AK68" s="13">
        <v>0</v>
      </c>
      <c r="AL68" s="13">
        <v>0</v>
      </c>
      <c r="AM68" s="13">
        <v>0</v>
      </c>
      <c r="AN68" s="13">
        <v>0</v>
      </c>
      <c r="AO68" s="13">
        <v>0</v>
      </c>
      <c r="AP68" s="13">
        <v>0</v>
      </c>
      <c r="AQ68" s="13">
        <v>0</v>
      </c>
      <c r="AR68" s="13">
        <v>0</v>
      </c>
      <c r="AS68" s="13">
        <v>0</v>
      </c>
      <c r="AT68" s="13">
        <v>0</v>
      </c>
      <c r="AU68" s="13">
        <v>0</v>
      </c>
      <c r="AV68" s="13">
        <v>0</v>
      </c>
      <c r="AW68" s="13">
        <v>0</v>
      </c>
      <c r="AX68" s="13">
        <v>0</v>
      </c>
      <c r="AY68" s="13">
        <v>0</v>
      </c>
      <c r="AZ68" s="13">
        <v>0</v>
      </c>
      <c r="BA68" s="13">
        <v>0</v>
      </c>
      <c r="BB68" s="13">
        <v>0</v>
      </c>
      <c r="BC68" s="13">
        <v>0</v>
      </c>
      <c r="BD68" s="13">
        <v>0</v>
      </c>
      <c r="BE68" s="13">
        <v>0</v>
      </c>
      <c r="BF68" s="13">
        <v>0</v>
      </c>
      <c r="BG68" s="13">
        <v>0.01</v>
      </c>
      <c r="BH68" s="13">
        <v>0</v>
      </c>
      <c r="BI68" s="13">
        <v>0.04</v>
      </c>
      <c r="BJ68" s="13">
        <v>0</v>
      </c>
      <c r="BK68" s="13">
        <v>0.35</v>
      </c>
      <c r="BL68" s="13">
        <v>0</v>
      </c>
      <c r="BM68" s="13">
        <v>0.12</v>
      </c>
      <c r="BN68" s="13">
        <v>0</v>
      </c>
      <c r="BO68" s="13">
        <v>0</v>
      </c>
      <c r="BP68" s="13">
        <v>0</v>
      </c>
      <c r="BQ68" s="13">
        <v>0</v>
      </c>
      <c r="BR68" s="13">
        <v>0.03</v>
      </c>
      <c r="BS68" s="13">
        <v>0.11</v>
      </c>
      <c r="BT68" s="13">
        <v>0</v>
      </c>
      <c r="BU68" s="13">
        <v>0</v>
      </c>
      <c r="BV68" s="13">
        <v>0.22</v>
      </c>
      <c r="BW68" s="13">
        <v>0.86</v>
      </c>
      <c r="BX68" s="13">
        <v>0</v>
      </c>
      <c r="BY68" s="13">
        <v>0</v>
      </c>
      <c r="BZ68" s="13">
        <v>0</v>
      </c>
      <c r="CA68" s="13">
        <v>0</v>
      </c>
      <c r="CB68" s="13">
        <v>3.2</v>
      </c>
      <c r="IV68"/>
      <c r="IW68"/>
      <c r="IX68"/>
      <c r="IY68"/>
      <c r="IZ68"/>
      <c r="JA68"/>
      <c r="JB68"/>
      <c r="JC68"/>
      <c r="JD68"/>
      <c r="JE68"/>
      <c r="JF68"/>
      <c r="JG68"/>
      <c r="JH68"/>
      <c r="JI68"/>
      <c r="JJ68"/>
      <c r="JK68"/>
      <c r="JL68"/>
      <c r="JM68"/>
      <c r="JN68"/>
      <c r="JO68"/>
      <c r="JP68"/>
      <c r="JQ68"/>
      <c r="JR68"/>
      <c r="JS68"/>
      <c r="JT68"/>
      <c r="JU68"/>
      <c r="JV68"/>
      <c r="JW68"/>
      <c r="JX68"/>
      <c r="JY68"/>
      <c r="JZ68"/>
      <c r="KA68"/>
      <c r="KB68"/>
      <c r="KC68"/>
      <c r="KD68"/>
      <c r="KE68"/>
      <c r="KF68"/>
      <c r="KG68"/>
      <c r="KH68"/>
      <c r="KI68"/>
      <c r="KJ68"/>
      <c r="KK68"/>
      <c r="KL68"/>
      <c r="KM68"/>
      <c r="KN68"/>
      <c r="KO68"/>
      <c r="KP68"/>
      <c r="KQ68"/>
      <c r="KR68"/>
      <c r="KS68"/>
      <c r="KT68"/>
      <c r="KU68"/>
      <c r="KV68"/>
      <c r="KW68"/>
      <c r="KX68"/>
      <c r="KY68"/>
      <c r="KZ68"/>
      <c r="LA68"/>
      <c r="LB68"/>
      <c r="LC68"/>
    </row>
    <row r="69" spans="1:315" s="5" customFormat="1" ht="12.75" customHeight="1">
      <c r="A69" s="14" t="str">
        <f>"пром."</f>
        <v>пром.</v>
      </c>
      <c r="B69" s="15" t="s">
        <v>93</v>
      </c>
      <c r="C69" s="16" t="str">
        <f>"25"</f>
        <v>25</v>
      </c>
      <c r="D69" s="16">
        <v>1.65</v>
      </c>
      <c r="E69" s="16">
        <v>0</v>
      </c>
      <c r="F69" s="16">
        <v>0.3</v>
      </c>
      <c r="G69" s="16">
        <v>0.3</v>
      </c>
      <c r="H69" s="16">
        <v>10.43</v>
      </c>
      <c r="I69" s="16">
        <v>48.344999999999999</v>
      </c>
      <c r="J69" s="16">
        <v>0.05</v>
      </c>
      <c r="K69" s="16">
        <v>0</v>
      </c>
      <c r="L69" s="16">
        <v>0</v>
      </c>
      <c r="M69" s="16">
        <v>0</v>
      </c>
      <c r="N69" s="16">
        <v>0.3</v>
      </c>
      <c r="O69" s="16">
        <v>8.0500000000000007</v>
      </c>
      <c r="P69" s="16">
        <v>2.08</v>
      </c>
      <c r="Q69" s="16">
        <v>0</v>
      </c>
      <c r="R69" s="16">
        <v>0</v>
      </c>
      <c r="S69" s="16">
        <v>0.25</v>
      </c>
      <c r="T69" s="16">
        <v>0.63</v>
      </c>
      <c r="U69" s="16">
        <v>152.5</v>
      </c>
      <c r="V69" s="16">
        <v>61.25</v>
      </c>
      <c r="W69" s="16">
        <v>8.75</v>
      </c>
      <c r="X69" s="16">
        <v>11.75</v>
      </c>
      <c r="Y69" s="16">
        <v>39.5</v>
      </c>
      <c r="Z69" s="16">
        <v>0.98</v>
      </c>
      <c r="AA69" s="16">
        <v>0</v>
      </c>
      <c r="AB69" s="16">
        <v>1.25</v>
      </c>
      <c r="AC69" s="16">
        <v>0.25</v>
      </c>
      <c r="AD69" s="16">
        <v>0.35</v>
      </c>
      <c r="AE69" s="16">
        <v>0.05</v>
      </c>
      <c r="AF69" s="16">
        <v>0.02</v>
      </c>
      <c r="AG69" s="16">
        <v>0.18</v>
      </c>
      <c r="AH69" s="16">
        <v>0.5</v>
      </c>
      <c r="AI69" s="16">
        <v>0</v>
      </c>
      <c r="AJ69" s="5">
        <v>0</v>
      </c>
      <c r="AK69" s="5">
        <v>80.5</v>
      </c>
      <c r="AL69" s="5">
        <v>62</v>
      </c>
      <c r="AM69" s="5">
        <v>106.75</v>
      </c>
      <c r="AN69" s="5">
        <v>55.75</v>
      </c>
      <c r="AO69" s="5">
        <v>23.25</v>
      </c>
      <c r="AP69" s="5">
        <v>49.5</v>
      </c>
      <c r="AQ69" s="5">
        <v>20</v>
      </c>
      <c r="AR69" s="5">
        <v>92.75</v>
      </c>
      <c r="AS69" s="5">
        <v>74.25</v>
      </c>
      <c r="AT69" s="5">
        <v>72.75</v>
      </c>
      <c r="AU69" s="5">
        <v>116</v>
      </c>
      <c r="AV69" s="5">
        <v>31</v>
      </c>
      <c r="AW69" s="5">
        <v>77.5</v>
      </c>
      <c r="AX69" s="5">
        <v>389.75</v>
      </c>
      <c r="AY69" s="5">
        <v>0</v>
      </c>
      <c r="AZ69" s="5">
        <v>131.5</v>
      </c>
      <c r="BA69" s="5">
        <v>72.75</v>
      </c>
      <c r="BB69" s="5">
        <v>45</v>
      </c>
      <c r="BC69" s="5">
        <v>32.5</v>
      </c>
      <c r="BD69" s="5">
        <v>0</v>
      </c>
      <c r="BE69" s="5">
        <v>0</v>
      </c>
      <c r="BF69" s="5">
        <v>0</v>
      </c>
      <c r="BG69" s="5">
        <v>0</v>
      </c>
      <c r="BH69" s="5">
        <v>0</v>
      </c>
      <c r="BI69" s="5">
        <v>0</v>
      </c>
      <c r="BJ69" s="5">
        <v>0</v>
      </c>
      <c r="BK69" s="5">
        <v>0.04</v>
      </c>
      <c r="BL69" s="5">
        <v>0</v>
      </c>
      <c r="BM69" s="5">
        <v>0</v>
      </c>
      <c r="BN69" s="5">
        <v>0.01</v>
      </c>
      <c r="BO69" s="5">
        <v>0</v>
      </c>
      <c r="BP69" s="5">
        <v>0</v>
      </c>
      <c r="BQ69" s="5">
        <v>0</v>
      </c>
      <c r="BR69" s="5">
        <v>0</v>
      </c>
      <c r="BS69" s="5">
        <v>0.03</v>
      </c>
      <c r="BT69" s="5">
        <v>0</v>
      </c>
      <c r="BU69" s="5">
        <v>0</v>
      </c>
      <c r="BV69" s="5">
        <v>0.12</v>
      </c>
      <c r="BW69" s="5">
        <v>0.02</v>
      </c>
      <c r="BX69" s="5">
        <v>0</v>
      </c>
      <c r="BY69" s="5">
        <v>0</v>
      </c>
      <c r="BZ69" s="5">
        <v>0</v>
      </c>
      <c r="CA69" s="5">
        <v>0</v>
      </c>
      <c r="CB69" s="5">
        <v>11.75</v>
      </c>
      <c r="IV69"/>
      <c r="IW69"/>
      <c r="IX69"/>
      <c r="IY69"/>
      <c r="IZ69"/>
      <c r="JA69"/>
      <c r="JB69"/>
      <c r="JC69"/>
      <c r="JD69"/>
      <c r="JE69"/>
      <c r="JF69"/>
      <c r="JG69"/>
      <c r="JH69"/>
      <c r="JI69"/>
      <c r="JJ69"/>
      <c r="JK69"/>
      <c r="JL69"/>
      <c r="JM69"/>
      <c r="JN69"/>
      <c r="JO69"/>
      <c r="JP69"/>
      <c r="JQ69"/>
      <c r="JR69"/>
      <c r="JS69"/>
      <c r="JT69"/>
      <c r="JU69"/>
      <c r="JV69"/>
      <c r="JW69"/>
      <c r="JX69"/>
      <c r="JY69"/>
      <c r="JZ69"/>
      <c r="KA69"/>
      <c r="KB69"/>
      <c r="KC69"/>
      <c r="KD69"/>
      <c r="KE69"/>
      <c r="KF69"/>
      <c r="KG69"/>
      <c r="KH69"/>
      <c r="KI69"/>
      <c r="KJ69"/>
      <c r="KK69"/>
      <c r="KL69"/>
      <c r="KM69"/>
      <c r="KN69"/>
      <c r="KO69"/>
      <c r="KP69"/>
      <c r="KQ69"/>
      <c r="KR69"/>
      <c r="KS69"/>
      <c r="KT69"/>
      <c r="KU69"/>
      <c r="KV69"/>
      <c r="KW69"/>
      <c r="KX69"/>
      <c r="KY69"/>
      <c r="KZ69"/>
      <c r="LA69"/>
      <c r="LB69"/>
      <c r="LC69"/>
    </row>
    <row r="70" spans="1:315" s="20" customFormat="1" ht="12.75" customHeight="1">
      <c r="A70" s="17"/>
      <c r="B70" s="18" t="s">
        <v>94</v>
      </c>
      <c r="C70" s="19"/>
      <c r="D70" s="19">
        <v>27.16</v>
      </c>
      <c r="E70" s="19">
        <v>18.14</v>
      </c>
      <c r="F70" s="19">
        <v>16.78</v>
      </c>
      <c r="G70" s="19">
        <v>5.7</v>
      </c>
      <c r="H70" s="19">
        <v>88.98</v>
      </c>
      <c r="I70" s="19">
        <v>602.73</v>
      </c>
      <c r="J70" s="19">
        <v>4.96</v>
      </c>
      <c r="K70" s="19">
        <v>3.52</v>
      </c>
      <c r="L70" s="19">
        <v>0</v>
      </c>
      <c r="M70" s="19">
        <v>0</v>
      </c>
      <c r="N70" s="19">
        <v>28.49</v>
      </c>
      <c r="O70" s="19">
        <v>53.43</v>
      </c>
      <c r="P70" s="19">
        <v>7.06</v>
      </c>
      <c r="Q70" s="19">
        <v>0</v>
      </c>
      <c r="R70" s="19">
        <v>0</v>
      </c>
      <c r="S70" s="19">
        <v>0.54</v>
      </c>
      <c r="T70" s="19">
        <v>8.59</v>
      </c>
      <c r="U70" s="19">
        <v>450.39</v>
      </c>
      <c r="V70" s="19">
        <v>999.01</v>
      </c>
      <c r="W70" s="19">
        <v>340.67</v>
      </c>
      <c r="X70" s="19">
        <v>144.86000000000001</v>
      </c>
      <c r="Y70" s="19">
        <v>314.2</v>
      </c>
      <c r="Z70" s="19">
        <v>12.43</v>
      </c>
      <c r="AA70" s="19">
        <v>1416.68</v>
      </c>
      <c r="AB70" s="19">
        <v>29.63</v>
      </c>
      <c r="AC70" s="19">
        <v>199.53</v>
      </c>
      <c r="AD70" s="19">
        <v>5.2</v>
      </c>
      <c r="AE70" s="19">
        <v>0.25</v>
      </c>
      <c r="AF70" s="19">
        <v>0.62</v>
      </c>
      <c r="AG70" s="19">
        <v>3.38</v>
      </c>
      <c r="AH70" s="19">
        <v>14.57</v>
      </c>
      <c r="AI70" s="19">
        <v>20.82</v>
      </c>
      <c r="AJ70" s="20">
        <v>0</v>
      </c>
      <c r="AK70" s="20">
        <v>1440.1</v>
      </c>
      <c r="AL70" s="20">
        <v>1111.8599999999999</v>
      </c>
      <c r="AM70" s="20">
        <v>2031.51</v>
      </c>
      <c r="AN70" s="20">
        <v>1923.25</v>
      </c>
      <c r="AO70" s="20">
        <v>626.91999999999996</v>
      </c>
      <c r="AP70" s="20">
        <v>1183.56</v>
      </c>
      <c r="AQ70" s="20">
        <v>292.66000000000003</v>
      </c>
      <c r="AR70" s="20">
        <v>493.69</v>
      </c>
      <c r="AS70" s="20">
        <v>482.49</v>
      </c>
      <c r="AT70" s="20">
        <v>573.41</v>
      </c>
      <c r="AU70" s="20">
        <v>733.65</v>
      </c>
      <c r="AV70" s="20">
        <v>861.86</v>
      </c>
      <c r="AW70" s="20">
        <v>376.94</v>
      </c>
      <c r="AX70" s="20">
        <v>1603.44</v>
      </c>
      <c r="AY70" s="20">
        <v>3.12</v>
      </c>
      <c r="AZ70" s="20">
        <v>448.11</v>
      </c>
      <c r="BA70" s="20">
        <v>497.26</v>
      </c>
      <c r="BB70" s="20">
        <v>353.58</v>
      </c>
      <c r="BC70" s="20">
        <v>189.77</v>
      </c>
      <c r="BD70" s="20">
        <v>0.12</v>
      </c>
      <c r="BE70" s="20">
        <v>0.05</v>
      </c>
      <c r="BF70" s="20">
        <v>0.03</v>
      </c>
      <c r="BG70" s="20">
        <v>7.0000000000000007E-2</v>
      </c>
      <c r="BH70" s="20">
        <v>0.08</v>
      </c>
      <c r="BI70" s="20">
        <v>0.39</v>
      </c>
      <c r="BJ70" s="20">
        <v>0</v>
      </c>
      <c r="BK70" s="20">
        <v>1.77</v>
      </c>
      <c r="BL70" s="20">
        <v>0</v>
      </c>
      <c r="BM70" s="20">
        <v>0.64</v>
      </c>
      <c r="BN70" s="20">
        <v>0.02</v>
      </c>
      <c r="BO70" s="20">
        <v>0.03</v>
      </c>
      <c r="BP70" s="20">
        <v>0</v>
      </c>
      <c r="BQ70" s="20">
        <v>7.0000000000000007E-2</v>
      </c>
      <c r="BR70" s="20">
        <v>0.14000000000000001</v>
      </c>
      <c r="BS70" s="20">
        <v>2.25</v>
      </c>
      <c r="BT70" s="20">
        <v>0</v>
      </c>
      <c r="BU70" s="20">
        <v>0</v>
      </c>
      <c r="BV70" s="20">
        <v>3.3</v>
      </c>
      <c r="BW70" s="20">
        <v>0.89</v>
      </c>
      <c r="BX70" s="20">
        <v>0</v>
      </c>
      <c r="BY70" s="20">
        <v>0</v>
      </c>
      <c r="BZ70" s="20">
        <v>0</v>
      </c>
      <c r="CA70" s="20">
        <v>0</v>
      </c>
      <c r="CB70" s="20">
        <v>453.2</v>
      </c>
      <c r="IV70"/>
      <c r="IW70"/>
      <c r="IX70"/>
      <c r="IY70"/>
      <c r="IZ70"/>
      <c r="JA70"/>
      <c r="JB70"/>
      <c r="JC70"/>
      <c r="JD70"/>
      <c r="JE70"/>
      <c r="JF70"/>
      <c r="JG70"/>
      <c r="JH70"/>
      <c r="JI70"/>
      <c r="JJ70"/>
      <c r="JK70"/>
      <c r="JL70"/>
      <c r="JM70"/>
      <c r="JN70"/>
      <c r="JO70"/>
      <c r="JP70"/>
      <c r="JQ70"/>
      <c r="JR70"/>
      <c r="JS70"/>
      <c r="JT70"/>
      <c r="JU70"/>
      <c r="JV70"/>
      <c r="JW70"/>
      <c r="JX70"/>
      <c r="JY70"/>
      <c r="JZ70"/>
      <c r="KA70"/>
      <c r="KB70"/>
      <c r="KC70"/>
      <c r="KD70"/>
      <c r="KE70"/>
      <c r="KF70"/>
      <c r="KG70"/>
      <c r="KH70"/>
      <c r="KI70"/>
      <c r="KJ70"/>
      <c r="KK70"/>
      <c r="KL70"/>
      <c r="KM70"/>
      <c r="KN70"/>
      <c r="KO70"/>
      <c r="KP70"/>
      <c r="KQ70"/>
      <c r="KR70"/>
      <c r="KS70"/>
      <c r="KT70"/>
      <c r="KU70"/>
      <c r="KV70"/>
      <c r="KW70"/>
      <c r="KX70"/>
      <c r="KY70"/>
      <c r="KZ70"/>
      <c r="LA70"/>
      <c r="LB70"/>
      <c r="LC70"/>
    </row>
    <row r="71" spans="1:315" s="20" customFormat="1" ht="12.75" customHeight="1">
      <c r="A71" s="17"/>
      <c r="B71" s="18" t="s">
        <v>95</v>
      </c>
      <c r="C71" s="19"/>
      <c r="D71" s="19">
        <v>27.16</v>
      </c>
      <c r="E71" s="19">
        <v>18.14</v>
      </c>
      <c r="F71" s="19">
        <v>16.78</v>
      </c>
      <c r="G71" s="19">
        <v>5.7</v>
      </c>
      <c r="H71" s="19">
        <v>88.98</v>
      </c>
      <c r="I71" s="19">
        <v>602.73</v>
      </c>
      <c r="J71" s="19">
        <v>4.96</v>
      </c>
      <c r="K71" s="19">
        <v>3.52</v>
      </c>
      <c r="L71" s="19">
        <v>0</v>
      </c>
      <c r="M71" s="19">
        <v>0</v>
      </c>
      <c r="N71" s="19">
        <v>28.49</v>
      </c>
      <c r="O71" s="19">
        <v>53.43</v>
      </c>
      <c r="P71" s="19">
        <v>7.06</v>
      </c>
      <c r="Q71" s="19">
        <v>0</v>
      </c>
      <c r="R71" s="19">
        <v>0</v>
      </c>
      <c r="S71" s="19">
        <v>0.54</v>
      </c>
      <c r="T71" s="19">
        <v>8.59</v>
      </c>
      <c r="U71" s="19">
        <v>450.39</v>
      </c>
      <c r="V71" s="19">
        <v>999.01</v>
      </c>
      <c r="W71" s="19">
        <v>340.67</v>
      </c>
      <c r="X71" s="19">
        <v>144.86000000000001</v>
      </c>
      <c r="Y71" s="19">
        <v>314.2</v>
      </c>
      <c r="Z71" s="19">
        <v>12.43</v>
      </c>
      <c r="AA71" s="19">
        <v>1416.68</v>
      </c>
      <c r="AB71" s="19">
        <v>29.63</v>
      </c>
      <c r="AC71" s="19">
        <v>199.53</v>
      </c>
      <c r="AD71" s="19">
        <v>5.2</v>
      </c>
      <c r="AE71" s="19">
        <v>0.25</v>
      </c>
      <c r="AF71" s="19">
        <v>0.62</v>
      </c>
      <c r="AG71" s="19">
        <v>3.38</v>
      </c>
      <c r="AH71" s="19">
        <v>14.57</v>
      </c>
      <c r="AI71" s="19">
        <v>20.82</v>
      </c>
      <c r="AJ71" s="20">
        <v>0</v>
      </c>
      <c r="AK71" s="20">
        <v>1440.1</v>
      </c>
      <c r="AL71" s="20">
        <v>1111.8599999999999</v>
      </c>
      <c r="AM71" s="20">
        <v>2031.51</v>
      </c>
      <c r="AN71" s="20">
        <v>1923.25</v>
      </c>
      <c r="AO71" s="20">
        <v>626.91999999999996</v>
      </c>
      <c r="AP71" s="20">
        <v>1183.56</v>
      </c>
      <c r="AQ71" s="20">
        <v>292.66000000000003</v>
      </c>
      <c r="AR71" s="20">
        <v>493.69</v>
      </c>
      <c r="AS71" s="20">
        <v>482.49</v>
      </c>
      <c r="AT71" s="20">
        <v>573.41</v>
      </c>
      <c r="AU71" s="20">
        <v>733.65</v>
      </c>
      <c r="AV71" s="20">
        <v>861.86</v>
      </c>
      <c r="AW71" s="20">
        <v>376.94</v>
      </c>
      <c r="AX71" s="20">
        <v>1603.44</v>
      </c>
      <c r="AY71" s="20">
        <v>3.12</v>
      </c>
      <c r="AZ71" s="20">
        <v>448.11</v>
      </c>
      <c r="BA71" s="20">
        <v>497.26</v>
      </c>
      <c r="BB71" s="20">
        <v>353.58</v>
      </c>
      <c r="BC71" s="20">
        <v>189.77</v>
      </c>
      <c r="BD71" s="20">
        <v>0.12</v>
      </c>
      <c r="BE71" s="20">
        <v>0.05</v>
      </c>
      <c r="BF71" s="20">
        <v>0.03</v>
      </c>
      <c r="BG71" s="20">
        <v>7.0000000000000007E-2</v>
      </c>
      <c r="BH71" s="20">
        <v>0.08</v>
      </c>
      <c r="BI71" s="20">
        <v>0.39</v>
      </c>
      <c r="BJ71" s="20">
        <v>0</v>
      </c>
      <c r="BK71" s="20">
        <v>1.77</v>
      </c>
      <c r="BL71" s="20">
        <v>0</v>
      </c>
      <c r="BM71" s="20">
        <v>0.64</v>
      </c>
      <c r="BN71" s="20">
        <v>0.02</v>
      </c>
      <c r="BO71" s="20">
        <v>0.03</v>
      </c>
      <c r="BP71" s="20">
        <v>0</v>
      </c>
      <c r="BQ71" s="20">
        <v>7.0000000000000007E-2</v>
      </c>
      <c r="BR71" s="20">
        <v>0.14000000000000001</v>
      </c>
      <c r="BS71" s="20">
        <v>2.25</v>
      </c>
      <c r="BT71" s="20">
        <v>0</v>
      </c>
      <c r="BU71" s="20">
        <v>0</v>
      </c>
      <c r="BV71" s="20">
        <v>3.3</v>
      </c>
      <c r="BW71" s="20">
        <v>0.89</v>
      </c>
      <c r="BX71" s="20">
        <v>0</v>
      </c>
      <c r="BY71" s="20">
        <v>0</v>
      </c>
      <c r="BZ71" s="20">
        <v>0</v>
      </c>
      <c r="CA71" s="20">
        <v>0</v>
      </c>
      <c r="CB71" s="20">
        <v>453.2</v>
      </c>
      <c r="IV71"/>
      <c r="IW71"/>
      <c r="IX71"/>
      <c r="IY71"/>
      <c r="IZ71"/>
      <c r="JA71"/>
      <c r="JB71"/>
      <c r="JC71"/>
      <c r="JD71"/>
      <c r="JE71"/>
      <c r="JF71"/>
      <c r="JG71"/>
      <c r="JH71"/>
      <c r="JI71"/>
      <c r="JJ71"/>
      <c r="JK71"/>
      <c r="JL71"/>
      <c r="JM71"/>
      <c r="JN71"/>
      <c r="JO71"/>
      <c r="JP71"/>
      <c r="JQ71"/>
      <c r="JR71"/>
      <c r="JS71"/>
      <c r="JT71"/>
      <c r="JU71"/>
      <c r="JV71"/>
      <c r="JW71"/>
      <c r="JX71"/>
      <c r="JY71"/>
      <c r="JZ71"/>
      <c r="KA71"/>
      <c r="KB71"/>
      <c r="KC71"/>
      <c r="KD71"/>
      <c r="KE71"/>
      <c r="KF71"/>
      <c r="KG71"/>
      <c r="KH71"/>
      <c r="KI71"/>
      <c r="KJ71"/>
      <c r="KK71"/>
      <c r="KL71"/>
      <c r="KM71"/>
      <c r="KN71"/>
      <c r="KO71"/>
      <c r="KP71"/>
      <c r="KQ71"/>
      <c r="KR71"/>
      <c r="KS71"/>
      <c r="KT71"/>
      <c r="KU71"/>
      <c r="KV71"/>
      <c r="KW71"/>
      <c r="KX71"/>
      <c r="KY71"/>
      <c r="KZ71"/>
      <c r="LA71"/>
      <c r="LB71"/>
      <c r="LC71"/>
    </row>
    <row r="73" spans="1:315" ht="12.75" customHeight="1">
      <c r="B73" s="8" t="s">
        <v>119</v>
      </c>
    </row>
    <row r="74" spans="1:315" ht="12.75" customHeight="1">
      <c r="B74" s="8" t="s">
        <v>87</v>
      </c>
    </row>
    <row r="75" spans="1:315" s="13" customFormat="1" ht="12.75" customHeight="1">
      <c r="A75" s="10" t="str">
        <f>"39/8"</f>
        <v>39/8</v>
      </c>
      <c r="B75" s="11" t="s">
        <v>120</v>
      </c>
      <c r="C75" s="12" t="str">
        <f>"100"</f>
        <v>100</v>
      </c>
      <c r="D75" s="12">
        <v>14.49</v>
      </c>
      <c r="E75" s="12">
        <v>13.46</v>
      </c>
      <c r="F75" s="12">
        <v>11.76</v>
      </c>
      <c r="G75" s="12">
        <v>1.97</v>
      </c>
      <c r="H75" s="12">
        <v>8.27</v>
      </c>
      <c r="I75" s="12">
        <v>197.30145500000003</v>
      </c>
      <c r="J75" s="12">
        <v>6.26</v>
      </c>
      <c r="K75" s="12">
        <v>1.63</v>
      </c>
      <c r="L75" s="12">
        <v>0</v>
      </c>
      <c r="M75" s="12">
        <v>0</v>
      </c>
      <c r="N75" s="12">
        <v>1.4</v>
      </c>
      <c r="O75" s="12">
        <v>6.84</v>
      </c>
      <c r="P75" s="12">
        <v>0.03</v>
      </c>
      <c r="Q75" s="12">
        <v>0</v>
      </c>
      <c r="R75" s="12">
        <v>0</v>
      </c>
      <c r="S75" s="12">
        <v>0.03</v>
      </c>
      <c r="T75" s="12">
        <v>1.64</v>
      </c>
      <c r="U75" s="12">
        <v>153.78</v>
      </c>
      <c r="V75" s="12">
        <v>157.94999999999999</v>
      </c>
      <c r="W75" s="12">
        <v>32.21</v>
      </c>
      <c r="X75" s="12">
        <v>15.43</v>
      </c>
      <c r="Y75" s="12">
        <v>117.28</v>
      </c>
      <c r="Z75" s="12">
        <v>1.68</v>
      </c>
      <c r="AA75" s="12">
        <v>2.63</v>
      </c>
      <c r="AB75" s="12">
        <v>2.63</v>
      </c>
      <c r="AC75" s="12">
        <v>5.79</v>
      </c>
      <c r="AD75" s="12">
        <v>1.41</v>
      </c>
      <c r="AE75" s="12">
        <v>0.03</v>
      </c>
      <c r="AF75" s="12">
        <v>0.09</v>
      </c>
      <c r="AG75" s="12">
        <v>2.89</v>
      </c>
      <c r="AH75" s="12">
        <v>6.47</v>
      </c>
      <c r="AI75" s="12">
        <v>0.1</v>
      </c>
      <c r="AJ75" s="13">
        <v>0</v>
      </c>
      <c r="AK75" s="13">
        <v>798.86</v>
      </c>
      <c r="AL75" s="13">
        <v>626.67999999999995</v>
      </c>
      <c r="AM75" s="13">
        <v>1159.25</v>
      </c>
      <c r="AN75" s="13">
        <v>1856.6</v>
      </c>
      <c r="AO75" s="13">
        <v>338.62</v>
      </c>
      <c r="AP75" s="13">
        <v>613.24</v>
      </c>
      <c r="AQ75" s="13">
        <v>166.13</v>
      </c>
      <c r="AR75" s="13">
        <v>636.64</v>
      </c>
      <c r="AS75" s="13">
        <v>780.59</v>
      </c>
      <c r="AT75" s="13">
        <v>764.83</v>
      </c>
      <c r="AU75" s="13">
        <v>1256.24</v>
      </c>
      <c r="AV75" s="13">
        <v>508.62</v>
      </c>
      <c r="AW75" s="13">
        <v>680.7</v>
      </c>
      <c r="AX75" s="13">
        <v>2421.81</v>
      </c>
      <c r="AY75" s="13">
        <v>199.14</v>
      </c>
      <c r="AZ75" s="13">
        <v>571.91</v>
      </c>
      <c r="BA75" s="13">
        <v>579.77</v>
      </c>
      <c r="BB75" s="13">
        <v>524.70000000000005</v>
      </c>
      <c r="BC75" s="13">
        <v>207.23</v>
      </c>
      <c r="BD75" s="13">
        <v>0</v>
      </c>
      <c r="BE75" s="13">
        <v>0</v>
      </c>
      <c r="BF75" s="13">
        <v>0</v>
      </c>
      <c r="BG75" s="13">
        <v>0</v>
      </c>
      <c r="BH75" s="13">
        <v>0</v>
      </c>
      <c r="BI75" s="13">
        <v>0</v>
      </c>
      <c r="BJ75" s="13">
        <v>0</v>
      </c>
      <c r="BK75" s="13">
        <v>0.13</v>
      </c>
      <c r="BL75" s="13">
        <v>0</v>
      </c>
      <c r="BM75" s="13">
        <v>0.08</v>
      </c>
      <c r="BN75" s="13">
        <v>0.01</v>
      </c>
      <c r="BO75" s="13">
        <v>0.01</v>
      </c>
      <c r="BP75" s="13">
        <v>0</v>
      </c>
      <c r="BQ75" s="13">
        <v>0</v>
      </c>
      <c r="BR75" s="13">
        <v>0</v>
      </c>
      <c r="BS75" s="13">
        <v>0.45</v>
      </c>
      <c r="BT75" s="13">
        <v>0</v>
      </c>
      <c r="BU75" s="13">
        <v>0</v>
      </c>
      <c r="BV75" s="13">
        <v>1.1499999999999999</v>
      </c>
      <c r="BW75" s="13">
        <v>0</v>
      </c>
      <c r="BX75" s="13">
        <v>0</v>
      </c>
      <c r="BY75" s="13">
        <v>0</v>
      </c>
      <c r="BZ75" s="13">
        <v>0</v>
      </c>
      <c r="CA75" s="13">
        <v>0</v>
      </c>
      <c r="CB75" s="13">
        <v>78.33</v>
      </c>
      <c r="IV75"/>
      <c r="IW75"/>
      <c r="IX75"/>
      <c r="IY75"/>
      <c r="IZ75"/>
      <c r="JA75"/>
      <c r="JB75"/>
      <c r="JC75"/>
      <c r="JD75"/>
      <c r="JE75"/>
      <c r="JF75"/>
      <c r="JG75"/>
      <c r="JH75"/>
      <c r="JI75"/>
      <c r="JJ75"/>
      <c r="JK75"/>
      <c r="JL75"/>
      <c r="JM75"/>
      <c r="JN75"/>
      <c r="JO75"/>
      <c r="JP75"/>
      <c r="JQ75"/>
      <c r="JR75"/>
      <c r="JS75"/>
      <c r="JT75"/>
      <c r="JU75"/>
      <c r="JV75"/>
      <c r="JW75"/>
      <c r="JX75"/>
      <c r="JY75"/>
      <c r="JZ75"/>
      <c r="KA75"/>
      <c r="KB75"/>
      <c r="KC75"/>
      <c r="KD75"/>
      <c r="KE75"/>
      <c r="KF75"/>
      <c r="KG75"/>
      <c r="KH75"/>
      <c r="KI75"/>
      <c r="KJ75"/>
      <c r="KK75"/>
      <c r="KL75"/>
      <c r="KM75"/>
      <c r="KN75"/>
      <c r="KO75"/>
      <c r="KP75"/>
      <c r="KQ75"/>
      <c r="KR75"/>
      <c r="KS75"/>
      <c r="KT75"/>
      <c r="KU75"/>
      <c r="KV75"/>
      <c r="KW75"/>
      <c r="KX75"/>
      <c r="KY75"/>
      <c r="KZ75"/>
      <c r="LA75"/>
      <c r="LB75"/>
      <c r="LC75"/>
    </row>
    <row r="76" spans="1:315" s="13" customFormat="1" ht="12.75" customHeight="1">
      <c r="A76" s="10" t="str">
        <f>"3/3"</f>
        <v>3/3</v>
      </c>
      <c r="B76" s="11" t="s">
        <v>121</v>
      </c>
      <c r="C76" s="12" t="str">
        <f>"180"</f>
        <v>180</v>
      </c>
      <c r="D76" s="12">
        <v>3.73</v>
      </c>
      <c r="E76" s="12">
        <v>0.65</v>
      </c>
      <c r="F76" s="12">
        <v>4.4000000000000004</v>
      </c>
      <c r="G76" s="12">
        <v>0.62</v>
      </c>
      <c r="H76" s="12">
        <v>26.49</v>
      </c>
      <c r="I76" s="12">
        <v>159.10285500000001</v>
      </c>
      <c r="J76" s="12">
        <v>2.73</v>
      </c>
      <c r="K76" s="12">
        <v>0.1</v>
      </c>
      <c r="L76" s="12">
        <v>0</v>
      </c>
      <c r="M76" s="12">
        <v>0</v>
      </c>
      <c r="N76" s="12">
        <v>2.58</v>
      </c>
      <c r="O76" s="12">
        <v>21.87</v>
      </c>
      <c r="P76" s="12">
        <v>2.04</v>
      </c>
      <c r="Q76" s="12">
        <v>0</v>
      </c>
      <c r="R76" s="12">
        <v>0</v>
      </c>
      <c r="S76" s="12">
        <v>0.35</v>
      </c>
      <c r="T76" s="12">
        <v>2.27</v>
      </c>
      <c r="U76" s="12">
        <v>93.41</v>
      </c>
      <c r="V76" s="12">
        <v>763.51</v>
      </c>
      <c r="W76" s="12">
        <v>40.75</v>
      </c>
      <c r="X76" s="12">
        <v>36.42</v>
      </c>
      <c r="Y76" s="12">
        <v>104.19</v>
      </c>
      <c r="Z76" s="12">
        <v>1.35</v>
      </c>
      <c r="AA76" s="12">
        <v>22.5</v>
      </c>
      <c r="AB76" s="12">
        <v>40.93</v>
      </c>
      <c r="AC76" s="12">
        <v>30.06</v>
      </c>
      <c r="AD76" s="12">
        <v>0.21</v>
      </c>
      <c r="AE76" s="12">
        <v>0.14000000000000001</v>
      </c>
      <c r="AF76" s="12">
        <v>0.12</v>
      </c>
      <c r="AG76" s="12">
        <v>1.6</v>
      </c>
      <c r="AH76" s="12">
        <v>3.11</v>
      </c>
      <c r="AI76" s="12">
        <v>6.54</v>
      </c>
      <c r="AJ76" s="13">
        <v>0</v>
      </c>
      <c r="AK76" s="13">
        <v>75.11</v>
      </c>
      <c r="AL76" s="13">
        <v>97.73</v>
      </c>
      <c r="AM76" s="13">
        <v>139.19</v>
      </c>
      <c r="AN76" s="13">
        <v>141.72</v>
      </c>
      <c r="AO76" s="13">
        <v>31.93</v>
      </c>
      <c r="AP76" s="13">
        <v>91.36</v>
      </c>
      <c r="AQ76" s="13">
        <v>41.81</v>
      </c>
      <c r="AR76" s="13">
        <v>96.1</v>
      </c>
      <c r="AS76" s="13">
        <v>90.8</v>
      </c>
      <c r="AT76" s="13">
        <v>247.35</v>
      </c>
      <c r="AU76" s="13">
        <v>110.17</v>
      </c>
      <c r="AV76" s="13">
        <v>23.04</v>
      </c>
      <c r="AW76" s="13">
        <v>64.13</v>
      </c>
      <c r="AX76" s="13">
        <v>344.65</v>
      </c>
      <c r="AY76" s="13">
        <v>0</v>
      </c>
      <c r="AZ76" s="13">
        <v>48.22</v>
      </c>
      <c r="BA76" s="13">
        <v>43.86</v>
      </c>
      <c r="BB76" s="13">
        <v>87.3</v>
      </c>
      <c r="BC76" s="13">
        <v>25.99</v>
      </c>
      <c r="BD76" s="13">
        <v>0.11</v>
      </c>
      <c r="BE76" s="13">
        <v>0.05</v>
      </c>
      <c r="BF76" s="13">
        <v>0.03</v>
      </c>
      <c r="BG76" s="13">
        <v>0.06</v>
      </c>
      <c r="BH76" s="13">
        <v>7.0000000000000007E-2</v>
      </c>
      <c r="BI76" s="13">
        <v>0.34</v>
      </c>
      <c r="BJ76" s="13">
        <v>0</v>
      </c>
      <c r="BK76" s="13">
        <v>1.05</v>
      </c>
      <c r="BL76" s="13">
        <v>0</v>
      </c>
      <c r="BM76" s="13">
        <v>0.31</v>
      </c>
      <c r="BN76" s="13">
        <v>0</v>
      </c>
      <c r="BO76" s="13">
        <v>0</v>
      </c>
      <c r="BP76" s="13">
        <v>0</v>
      </c>
      <c r="BQ76" s="13">
        <v>7.0000000000000007E-2</v>
      </c>
      <c r="BR76" s="13">
        <v>0.11</v>
      </c>
      <c r="BS76" s="13">
        <v>1.02</v>
      </c>
      <c r="BT76" s="13">
        <v>0</v>
      </c>
      <c r="BU76" s="13">
        <v>0</v>
      </c>
      <c r="BV76" s="13">
        <v>0.17</v>
      </c>
      <c r="BW76" s="13">
        <v>0</v>
      </c>
      <c r="BX76" s="13">
        <v>0</v>
      </c>
      <c r="BY76" s="13">
        <v>0</v>
      </c>
      <c r="BZ76" s="13">
        <v>0</v>
      </c>
      <c r="CA76" s="13">
        <v>0</v>
      </c>
      <c r="CB76" s="13">
        <v>148.35</v>
      </c>
      <c r="IV76"/>
      <c r="IW76"/>
      <c r="IX76"/>
      <c r="IY76"/>
      <c r="IZ76"/>
      <c r="JA76"/>
      <c r="JB76"/>
      <c r="JC76"/>
      <c r="JD76"/>
      <c r="JE76"/>
      <c r="JF76"/>
      <c r="JG76"/>
      <c r="JH76"/>
      <c r="JI76"/>
      <c r="JJ76"/>
      <c r="JK76"/>
      <c r="JL76"/>
      <c r="JM76"/>
      <c r="JN76"/>
      <c r="JO76"/>
      <c r="JP76"/>
      <c r="JQ76"/>
      <c r="JR76"/>
      <c r="JS76"/>
      <c r="JT76"/>
      <c r="JU76"/>
      <c r="JV76"/>
      <c r="JW76"/>
      <c r="JX76"/>
      <c r="JY76"/>
      <c r="JZ76"/>
      <c r="KA76"/>
      <c r="KB76"/>
      <c r="KC76"/>
      <c r="KD76"/>
      <c r="KE76"/>
      <c r="KF76"/>
      <c r="KG76"/>
      <c r="KH76"/>
      <c r="KI76"/>
      <c r="KJ76"/>
      <c r="KK76"/>
      <c r="KL76"/>
      <c r="KM76"/>
      <c r="KN76"/>
      <c r="KO76"/>
      <c r="KP76"/>
      <c r="KQ76"/>
      <c r="KR76"/>
      <c r="KS76"/>
      <c r="KT76"/>
      <c r="KU76"/>
      <c r="KV76"/>
      <c r="KW76"/>
      <c r="KX76"/>
      <c r="KY76"/>
      <c r="KZ76"/>
      <c r="LA76"/>
      <c r="LB76"/>
      <c r="LC76"/>
    </row>
    <row r="77" spans="1:315" s="13" customFormat="1" ht="12.75" customHeight="1">
      <c r="A77" s="10" t="str">
        <f>"пром."</f>
        <v>пром.</v>
      </c>
      <c r="B77" s="11" t="s">
        <v>122</v>
      </c>
      <c r="C77" s="12" t="str">
        <f>"200"</f>
        <v>200</v>
      </c>
      <c r="D77" s="12">
        <v>0</v>
      </c>
      <c r="E77" s="12">
        <v>0</v>
      </c>
      <c r="F77" s="12">
        <v>0</v>
      </c>
      <c r="G77" s="12">
        <v>0</v>
      </c>
      <c r="H77" s="12">
        <v>18.95</v>
      </c>
      <c r="I77" s="12">
        <v>70.710400000000007</v>
      </c>
      <c r="J77" s="12">
        <v>0</v>
      </c>
      <c r="K77" s="12">
        <v>0</v>
      </c>
      <c r="L77" s="12">
        <v>0</v>
      </c>
      <c r="M77" s="12">
        <v>0</v>
      </c>
      <c r="N77" s="12">
        <v>18.23</v>
      </c>
      <c r="O77" s="12">
        <v>0</v>
      </c>
      <c r="P77" s="12">
        <v>0.72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120</v>
      </c>
      <c r="AB77" s="12">
        <v>0</v>
      </c>
      <c r="AC77" s="12">
        <v>0</v>
      </c>
      <c r="AD77" s="12">
        <v>2.34</v>
      </c>
      <c r="AE77" s="12">
        <v>0.26</v>
      </c>
      <c r="AF77" s="12">
        <v>0.31</v>
      </c>
      <c r="AG77" s="12">
        <v>2.5499999999999998</v>
      </c>
      <c r="AH77" s="12">
        <v>0</v>
      </c>
      <c r="AI77" s="12">
        <v>8</v>
      </c>
      <c r="AJ77" s="13">
        <v>0</v>
      </c>
      <c r="AK77" s="13">
        <v>0</v>
      </c>
      <c r="AL77" s="13">
        <v>0</v>
      </c>
      <c r="AM77" s="13">
        <v>0</v>
      </c>
      <c r="AN77" s="13">
        <v>0</v>
      </c>
      <c r="AO77" s="13">
        <v>0</v>
      </c>
      <c r="AP77" s="13">
        <v>0</v>
      </c>
      <c r="AQ77" s="13">
        <v>0</v>
      </c>
      <c r="AR77" s="13">
        <v>0</v>
      </c>
      <c r="AS77" s="13">
        <v>0</v>
      </c>
      <c r="AT77" s="13">
        <v>0</v>
      </c>
      <c r="AU77" s="13">
        <v>0</v>
      </c>
      <c r="AV77" s="13">
        <v>0</v>
      </c>
      <c r="AW77" s="13">
        <v>0</v>
      </c>
      <c r="AX77" s="13">
        <v>0</v>
      </c>
      <c r="AY77" s="13">
        <v>0</v>
      </c>
      <c r="AZ77" s="13">
        <v>0</v>
      </c>
      <c r="BA77" s="13">
        <v>0</v>
      </c>
      <c r="BB77" s="13">
        <v>0</v>
      </c>
      <c r="BC77" s="13">
        <v>0</v>
      </c>
      <c r="BD77" s="13">
        <v>0</v>
      </c>
      <c r="BE77" s="13">
        <v>0</v>
      </c>
      <c r="BF77" s="13">
        <v>0</v>
      </c>
      <c r="BG77" s="13">
        <v>0</v>
      </c>
      <c r="BH77" s="13">
        <v>0</v>
      </c>
      <c r="BI77" s="13">
        <v>0</v>
      </c>
      <c r="BJ77" s="13">
        <v>0</v>
      </c>
      <c r="BK77" s="13">
        <v>0</v>
      </c>
      <c r="BL77" s="13">
        <v>0</v>
      </c>
      <c r="BM77" s="13">
        <v>0</v>
      </c>
      <c r="BN77" s="13">
        <v>0</v>
      </c>
      <c r="BO77" s="13">
        <v>0</v>
      </c>
      <c r="BP77" s="13">
        <v>0</v>
      </c>
      <c r="BQ77" s="13">
        <v>0</v>
      </c>
      <c r="BR77" s="13">
        <v>0</v>
      </c>
      <c r="BS77" s="13">
        <v>0</v>
      </c>
      <c r="BT77" s="13">
        <v>0</v>
      </c>
      <c r="BU77" s="13">
        <v>0</v>
      </c>
      <c r="BV77" s="13">
        <v>0</v>
      </c>
      <c r="BW77" s="13">
        <v>0</v>
      </c>
      <c r="BX77" s="13">
        <v>0</v>
      </c>
      <c r="BY77" s="13">
        <v>0</v>
      </c>
      <c r="BZ77" s="13">
        <v>0</v>
      </c>
      <c r="CA77" s="13">
        <v>0</v>
      </c>
      <c r="CB77" s="13">
        <v>200.64</v>
      </c>
      <c r="IV77"/>
      <c r="IW77"/>
      <c r="IX77"/>
      <c r="IY77"/>
      <c r="IZ77"/>
      <c r="JA77"/>
      <c r="JB77"/>
      <c r="JC77"/>
      <c r="JD77"/>
      <c r="JE77"/>
      <c r="JF77"/>
      <c r="JG77"/>
      <c r="JH77"/>
      <c r="JI77"/>
      <c r="JJ77"/>
      <c r="JK77"/>
      <c r="JL77"/>
      <c r="JM77"/>
      <c r="JN77"/>
      <c r="JO77"/>
      <c r="JP77"/>
      <c r="JQ77"/>
      <c r="JR77"/>
      <c r="JS77"/>
      <c r="JT77"/>
      <c r="JU77"/>
      <c r="JV77"/>
      <c r="JW77"/>
      <c r="JX77"/>
      <c r="JY77"/>
      <c r="JZ77"/>
      <c r="KA77"/>
      <c r="KB77"/>
      <c r="KC77"/>
      <c r="KD77"/>
      <c r="KE77"/>
      <c r="KF77"/>
      <c r="KG77"/>
      <c r="KH77"/>
      <c r="KI77"/>
      <c r="KJ77"/>
      <c r="KK77"/>
      <c r="KL77"/>
      <c r="KM77"/>
      <c r="KN77"/>
      <c r="KO77"/>
      <c r="KP77"/>
      <c r="KQ77"/>
      <c r="KR77"/>
      <c r="KS77"/>
      <c r="KT77"/>
      <c r="KU77"/>
      <c r="KV77"/>
      <c r="KW77"/>
      <c r="KX77"/>
      <c r="KY77"/>
      <c r="KZ77"/>
      <c r="LA77"/>
      <c r="LB77"/>
      <c r="LC77"/>
    </row>
    <row r="78" spans="1:315" s="13" customFormat="1" ht="12.75" customHeight="1">
      <c r="A78" s="10" t="str">
        <f>"пром."</f>
        <v>пром.</v>
      </c>
      <c r="B78" s="11" t="s">
        <v>92</v>
      </c>
      <c r="C78" s="12" t="str">
        <f>"45"</f>
        <v>45</v>
      </c>
      <c r="D78" s="12">
        <v>3.01</v>
      </c>
      <c r="E78" s="12">
        <v>0</v>
      </c>
      <c r="F78" s="12">
        <v>0.32</v>
      </c>
      <c r="G78" s="12">
        <v>0</v>
      </c>
      <c r="H78" s="12">
        <v>22.59</v>
      </c>
      <c r="I78" s="12">
        <v>94.744439999999997</v>
      </c>
      <c r="J78" s="12">
        <v>0</v>
      </c>
      <c r="K78" s="12">
        <v>0</v>
      </c>
      <c r="L78" s="12">
        <v>0</v>
      </c>
      <c r="M78" s="12">
        <v>0</v>
      </c>
      <c r="N78" s="12">
        <v>19.260000000000002</v>
      </c>
      <c r="O78" s="12">
        <v>0</v>
      </c>
      <c r="P78" s="12">
        <v>3.33</v>
      </c>
      <c r="Q78" s="12">
        <v>0</v>
      </c>
      <c r="R78" s="12">
        <v>0</v>
      </c>
      <c r="S78" s="12">
        <v>0</v>
      </c>
      <c r="T78" s="12">
        <v>5.41</v>
      </c>
      <c r="U78" s="12">
        <v>18.14</v>
      </c>
      <c r="V78" s="12">
        <v>842.58</v>
      </c>
      <c r="W78" s="12">
        <v>333.16</v>
      </c>
      <c r="X78" s="12">
        <v>104.62</v>
      </c>
      <c r="Y78" s="12">
        <v>94.37</v>
      </c>
      <c r="Z78" s="12">
        <v>11.19</v>
      </c>
      <c r="AA78" s="12">
        <v>1512</v>
      </c>
      <c r="AB78" s="12">
        <v>0</v>
      </c>
      <c r="AC78" s="12">
        <v>94.5</v>
      </c>
      <c r="AD78" s="12">
        <v>0.76</v>
      </c>
      <c r="AE78" s="12">
        <v>0.09</v>
      </c>
      <c r="AF78" s="12">
        <v>0.48</v>
      </c>
      <c r="AG78" s="12">
        <v>0</v>
      </c>
      <c r="AH78" s="12">
        <v>4.03</v>
      </c>
      <c r="AI78" s="12">
        <v>22.5</v>
      </c>
      <c r="AJ78" s="13">
        <v>0</v>
      </c>
      <c r="AK78" s="13">
        <v>0</v>
      </c>
      <c r="AL78" s="13">
        <v>0</v>
      </c>
      <c r="AM78" s="13">
        <v>0</v>
      </c>
      <c r="AN78" s="13">
        <v>0</v>
      </c>
      <c r="AO78" s="13">
        <v>0</v>
      </c>
      <c r="AP78" s="13">
        <v>0</v>
      </c>
      <c r="AQ78" s="13">
        <v>0</v>
      </c>
      <c r="AR78" s="13">
        <v>0</v>
      </c>
      <c r="AS78" s="13">
        <v>0</v>
      </c>
      <c r="AT78" s="13">
        <v>0</v>
      </c>
      <c r="AU78" s="13">
        <v>0</v>
      </c>
      <c r="AV78" s="13">
        <v>0</v>
      </c>
      <c r="AW78" s="13">
        <v>0</v>
      </c>
      <c r="AX78" s="13">
        <v>0</v>
      </c>
      <c r="AY78" s="13">
        <v>0</v>
      </c>
      <c r="AZ78" s="13">
        <v>0</v>
      </c>
      <c r="BA78" s="13">
        <v>0</v>
      </c>
      <c r="BB78" s="13">
        <v>0</v>
      </c>
      <c r="BC78" s="13">
        <v>0</v>
      </c>
      <c r="BD78" s="13">
        <v>0</v>
      </c>
      <c r="BE78" s="13">
        <v>0</v>
      </c>
      <c r="BF78" s="13">
        <v>0</v>
      </c>
      <c r="BG78" s="13">
        <v>0.01</v>
      </c>
      <c r="BH78" s="13">
        <v>0</v>
      </c>
      <c r="BI78" s="13">
        <v>0.04</v>
      </c>
      <c r="BJ78" s="13">
        <v>0</v>
      </c>
      <c r="BK78" s="13">
        <v>0.39</v>
      </c>
      <c r="BL78" s="13">
        <v>0</v>
      </c>
      <c r="BM78" s="13">
        <v>0.13</v>
      </c>
      <c r="BN78" s="13">
        <v>0</v>
      </c>
      <c r="BO78" s="13">
        <v>0</v>
      </c>
      <c r="BP78" s="13">
        <v>0</v>
      </c>
      <c r="BQ78" s="13">
        <v>0</v>
      </c>
      <c r="BR78" s="13">
        <v>0.04</v>
      </c>
      <c r="BS78" s="13">
        <v>0.12</v>
      </c>
      <c r="BT78" s="13">
        <v>0</v>
      </c>
      <c r="BU78" s="13">
        <v>0</v>
      </c>
      <c r="BV78" s="13">
        <v>0.24</v>
      </c>
      <c r="BW78" s="13">
        <v>0.97</v>
      </c>
      <c r="BX78" s="13">
        <v>0</v>
      </c>
      <c r="BY78" s="13">
        <v>0</v>
      </c>
      <c r="BZ78" s="13">
        <v>0</v>
      </c>
      <c r="CA78" s="13">
        <v>0</v>
      </c>
      <c r="CB78" s="13">
        <v>3.6</v>
      </c>
      <c r="IV78"/>
      <c r="IW78"/>
      <c r="IX78"/>
      <c r="IY78"/>
      <c r="IZ78"/>
      <c r="JA78"/>
      <c r="JB78"/>
      <c r="JC78"/>
      <c r="JD78"/>
      <c r="JE78"/>
      <c r="JF78"/>
      <c r="JG78"/>
      <c r="JH78"/>
      <c r="JI78"/>
      <c r="JJ78"/>
      <c r="JK78"/>
      <c r="JL78"/>
      <c r="JM78"/>
      <c r="JN78"/>
      <c r="JO78"/>
      <c r="JP78"/>
      <c r="JQ78"/>
      <c r="JR78"/>
      <c r="JS78"/>
      <c r="JT78"/>
      <c r="JU78"/>
      <c r="JV78"/>
      <c r="JW78"/>
      <c r="JX78"/>
      <c r="JY78"/>
      <c r="JZ78"/>
      <c r="KA78"/>
      <c r="KB78"/>
      <c r="KC78"/>
      <c r="KD78"/>
      <c r="KE78"/>
      <c r="KF78"/>
      <c r="KG78"/>
      <c r="KH78"/>
      <c r="KI78"/>
      <c r="KJ78"/>
      <c r="KK78"/>
      <c r="KL78"/>
      <c r="KM78"/>
      <c r="KN78"/>
      <c r="KO78"/>
      <c r="KP78"/>
      <c r="KQ78"/>
      <c r="KR78"/>
      <c r="KS78"/>
      <c r="KT78"/>
      <c r="KU78"/>
      <c r="KV78"/>
      <c r="KW78"/>
      <c r="KX78"/>
      <c r="KY78"/>
      <c r="KZ78"/>
      <c r="LA78"/>
      <c r="LB78"/>
      <c r="LC78"/>
    </row>
    <row r="79" spans="1:315" s="5" customFormat="1" ht="12.75" customHeight="1">
      <c r="A79" s="14" t="str">
        <f>"пром."</f>
        <v>пром.</v>
      </c>
      <c r="B79" s="15" t="s">
        <v>93</v>
      </c>
      <c r="C79" s="16" t="str">
        <f>"25"</f>
        <v>25</v>
      </c>
      <c r="D79" s="16">
        <v>1.65</v>
      </c>
      <c r="E79" s="16">
        <v>0</v>
      </c>
      <c r="F79" s="16">
        <v>0.3</v>
      </c>
      <c r="G79" s="16">
        <v>0.3</v>
      </c>
      <c r="H79" s="16">
        <v>10.43</v>
      </c>
      <c r="I79" s="16">
        <v>48.344999999999999</v>
      </c>
      <c r="J79" s="16">
        <v>0.05</v>
      </c>
      <c r="K79" s="16">
        <v>0</v>
      </c>
      <c r="L79" s="16">
        <v>0</v>
      </c>
      <c r="M79" s="16">
        <v>0</v>
      </c>
      <c r="N79" s="16">
        <v>0.3</v>
      </c>
      <c r="O79" s="16">
        <v>8.0500000000000007</v>
      </c>
      <c r="P79" s="16">
        <v>2.08</v>
      </c>
      <c r="Q79" s="16">
        <v>0</v>
      </c>
      <c r="R79" s="16">
        <v>0</v>
      </c>
      <c r="S79" s="16">
        <v>0.25</v>
      </c>
      <c r="T79" s="16">
        <v>0.63</v>
      </c>
      <c r="U79" s="16">
        <v>152.5</v>
      </c>
      <c r="V79" s="16">
        <v>61.25</v>
      </c>
      <c r="W79" s="16">
        <v>8.75</v>
      </c>
      <c r="X79" s="16">
        <v>11.75</v>
      </c>
      <c r="Y79" s="16">
        <v>39.5</v>
      </c>
      <c r="Z79" s="16">
        <v>0.98</v>
      </c>
      <c r="AA79" s="16">
        <v>0</v>
      </c>
      <c r="AB79" s="16">
        <v>1.25</v>
      </c>
      <c r="AC79" s="16">
        <v>0.25</v>
      </c>
      <c r="AD79" s="16">
        <v>0.35</v>
      </c>
      <c r="AE79" s="16">
        <v>0.05</v>
      </c>
      <c r="AF79" s="16">
        <v>0.02</v>
      </c>
      <c r="AG79" s="16">
        <v>0.18</v>
      </c>
      <c r="AH79" s="16">
        <v>0.5</v>
      </c>
      <c r="AI79" s="16">
        <v>0</v>
      </c>
      <c r="AJ79" s="5">
        <v>0</v>
      </c>
      <c r="AK79" s="5">
        <v>80.5</v>
      </c>
      <c r="AL79" s="5">
        <v>62</v>
      </c>
      <c r="AM79" s="5">
        <v>106.75</v>
      </c>
      <c r="AN79" s="5">
        <v>55.75</v>
      </c>
      <c r="AO79" s="5">
        <v>23.25</v>
      </c>
      <c r="AP79" s="5">
        <v>49.5</v>
      </c>
      <c r="AQ79" s="5">
        <v>20</v>
      </c>
      <c r="AR79" s="5">
        <v>92.75</v>
      </c>
      <c r="AS79" s="5">
        <v>74.25</v>
      </c>
      <c r="AT79" s="5">
        <v>72.75</v>
      </c>
      <c r="AU79" s="5">
        <v>116</v>
      </c>
      <c r="AV79" s="5">
        <v>31</v>
      </c>
      <c r="AW79" s="5">
        <v>77.5</v>
      </c>
      <c r="AX79" s="5">
        <v>389.75</v>
      </c>
      <c r="AY79" s="5">
        <v>0</v>
      </c>
      <c r="AZ79" s="5">
        <v>131.5</v>
      </c>
      <c r="BA79" s="5">
        <v>72.75</v>
      </c>
      <c r="BB79" s="5">
        <v>45</v>
      </c>
      <c r="BC79" s="5">
        <v>32.5</v>
      </c>
      <c r="BD79" s="5">
        <v>0</v>
      </c>
      <c r="BE79" s="5">
        <v>0</v>
      </c>
      <c r="BF79" s="5">
        <v>0</v>
      </c>
      <c r="BG79" s="5">
        <v>0</v>
      </c>
      <c r="BH79" s="5">
        <v>0</v>
      </c>
      <c r="BI79" s="5">
        <v>0</v>
      </c>
      <c r="BJ79" s="5">
        <v>0</v>
      </c>
      <c r="BK79" s="5">
        <v>0.04</v>
      </c>
      <c r="BL79" s="5">
        <v>0</v>
      </c>
      <c r="BM79" s="5">
        <v>0</v>
      </c>
      <c r="BN79" s="5">
        <v>0.01</v>
      </c>
      <c r="BO79" s="5">
        <v>0</v>
      </c>
      <c r="BP79" s="5">
        <v>0</v>
      </c>
      <c r="BQ79" s="5">
        <v>0</v>
      </c>
      <c r="BR79" s="5">
        <v>0</v>
      </c>
      <c r="BS79" s="5">
        <v>0.03</v>
      </c>
      <c r="BT79" s="5">
        <v>0</v>
      </c>
      <c r="BU79" s="5">
        <v>0</v>
      </c>
      <c r="BV79" s="5">
        <v>0.12</v>
      </c>
      <c r="BW79" s="5">
        <v>0.02</v>
      </c>
      <c r="BX79" s="5">
        <v>0</v>
      </c>
      <c r="BY79" s="5">
        <v>0</v>
      </c>
      <c r="BZ79" s="5">
        <v>0</v>
      </c>
      <c r="CA79" s="5">
        <v>0</v>
      </c>
      <c r="CB79" s="5">
        <v>11.75</v>
      </c>
      <c r="IV79"/>
      <c r="IW79"/>
      <c r="IX79"/>
      <c r="IY79"/>
      <c r="IZ79"/>
      <c r="JA79"/>
      <c r="JB79"/>
      <c r="JC79"/>
      <c r="JD79"/>
      <c r="JE79"/>
      <c r="JF79"/>
      <c r="JG79"/>
      <c r="JH79"/>
      <c r="JI79"/>
      <c r="JJ79"/>
      <c r="JK79"/>
      <c r="JL79"/>
      <c r="JM79"/>
      <c r="JN79"/>
      <c r="JO79"/>
      <c r="JP79"/>
      <c r="JQ79"/>
      <c r="JR79"/>
      <c r="JS79"/>
      <c r="JT79"/>
      <c r="JU79"/>
      <c r="JV79"/>
      <c r="JW79"/>
      <c r="JX79"/>
      <c r="JY79"/>
      <c r="JZ79"/>
      <c r="KA79"/>
      <c r="KB79"/>
      <c r="KC79"/>
      <c r="KD79"/>
      <c r="KE79"/>
      <c r="KF79"/>
      <c r="KG79"/>
      <c r="KH79"/>
      <c r="KI79"/>
      <c r="KJ79"/>
      <c r="KK79"/>
      <c r="KL79"/>
      <c r="KM79"/>
      <c r="KN79"/>
      <c r="KO79"/>
      <c r="KP79"/>
      <c r="KQ79"/>
      <c r="KR79"/>
      <c r="KS79"/>
      <c r="KT79"/>
      <c r="KU79"/>
      <c r="KV79"/>
      <c r="KW79"/>
      <c r="KX79"/>
      <c r="KY79"/>
      <c r="KZ79"/>
      <c r="LA79"/>
      <c r="LB79"/>
      <c r="LC79"/>
    </row>
    <row r="80" spans="1:315" s="20" customFormat="1" ht="12.75" customHeight="1">
      <c r="A80" s="17"/>
      <c r="B80" s="18" t="s">
        <v>94</v>
      </c>
      <c r="C80" s="19"/>
      <c r="D80" s="19">
        <v>22.88</v>
      </c>
      <c r="E80" s="19">
        <v>14.11</v>
      </c>
      <c r="F80" s="19">
        <v>16.78</v>
      </c>
      <c r="G80" s="19">
        <v>2.89</v>
      </c>
      <c r="H80" s="19">
        <v>86.72</v>
      </c>
      <c r="I80" s="19">
        <v>570.20000000000005</v>
      </c>
      <c r="J80" s="19">
        <v>9.0399999999999991</v>
      </c>
      <c r="K80" s="19">
        <v>1.72</v>
      </c>
      <c r="L80" s="19">
        <v>0</v>
      </c>
      <c r="M80" s="19">
        <v>0</v>
      </c>
      <c r="N80" s="19">
        <v>41.77</v>
      </c>
      <c r="O80" s="19">
        <v>36.76</v>
      </c>
      <c r="P80" s="19">
        <v>8.1999999999999993</v>
      </c>
      <c r="Q80" s="19">
        <v>0</v>
      </c>
      <c r="R80" s="19">
        <v>0</v>
      </c>
      <c r="S80" s="19">
        <v>0.62</v>
      </c>
      <c r="T80" s="19">
        <v>9.9499999999999993</v>
      </c>
      <c r="U80" s="19">
        <v>417.82</v>
      </c>
      <c r="V80" s="19">
        <v>1825.29</v>
      </c>
      <c r="W80" s="19">
        <v>414.87</v>
      </c>
      <c r="X80" s="19">
        <v>168.23</v>
      </c>
      <c r="Y80" s="19">
        <v>355.33</v>
      </c>
      <c r="Z80" s="19">
        <v>15.2</v>
      </c>
      <c r="AA80" s="19">
        <v>1657.13</v>
      </c>
      <c r="AB80" s="19">
        <v>44.81</v>
      </c>
      <c r="AC80" s="19">
        <v>130.6</v>
      </c>
      <c r="AD80" s="19">
        <v>5.0599999999999996</v>
      </c>
      <c r="AE80" s="19">
        <v>0.56000000000000005</v>
      </c>
      <c r="AF80" s="19">
        <v>1.02</v>
      </c>
      <c r="AG80" s="19">
        <v>7.21</v>
      </c>
      <c r="AH80" s="19">
        <v>14.1</v>
      </c>
      <c r="AI80" s="19">
        <v>37.14</v>
      </c>
      <c r="AJ80" s="20">
        <v>0</v>
      </c>
      <c r="AK80" s="20">
        <v>954.47</v>
      </c>
      <c r="AL80" s="20">
        <v>786.4</v>
      </c>
      <c r="AM80" s="20">
        <v>1405.19</v>
      </c>
      <c r="AN80" s="20">
        <v>2054.0700000000002</v>
      </c>
      <c r="AO80" s="20">
        <v>393.81</v>
      </c>
      <c r="AP80" s="20">
        <v>754.1</v>
      </c>
      <c r="AQ80" s="20">
        <v>227.94</v>
      </c>
      <c r="AR80" s="20">
        <v>825.5</v>
      </c>
      <c r="AS80" s="20">
        <v>945.64</v>
      </c>
      <c r="AT80" s="20">
        <v>1084.93</v>
      </c>
      <c r="AU80" s="20">
        <v>1482.41</v>
      </c>
      <c r="AV80" s="20">
        <v>562.66</v>
      </c>
      <c r="AW80" s="20">
        <v>822.32</v>
      </c>
      <c r="AX80" s="20">
        <v>3156.21</v>
      </c>
      <c r="AY80" s="20">
        <v>199.14</v>
      </c>
      <c r="AZ80" s="20">
        <v>751.63</v>
      </c>
      <c r="BA80" s="20">
        <v>696.38</v>
      </c>
      <c r="BB80" s="20">
        <v>656.99</v>
      </c>
      <c r="BC80" s="20">
        <v>265.72000000000003</v>
      </c>
      <c r="BD80" s="20">
        <v>0.11</v>
      </c>
      <c r="BE80" s="20">
        <v>0.05</v>
      </c>
      <c r="BF80" s="20">
        <v>0.03</v>
      </c>
      <c r="BG80" s="20">
        <v>7.0000000000000007E-2</v>
      </c>
      <c r="BH80" s="20">
        <v>0.08</v>
      </c>
      <c r="BI80" s="20">
        <v>0.38</v>
      </c>
      <c r="BJ80" s="20">
        <v>0</v>
      </c>
      <c r="BK80" s="20">
        <v>1.61</v>
      </c>
      <c r="BL80" s="20">
        <v>0</v>
      </c>
      <c r="BM80" s="20">
        <v>0.53</v>
      </c>
      <c r="BN80" s="20">
        <v>0.01</v>
      </c>
      <c r="BO80" s="20">
        <v>0.01</v>
      </c>
      <c r="BP80" s="20">
        <v>0</v>
      </c>
      <c r="BQ80" s="20">
        <v>7.0000000000000007E-2</v>
      </c>
      <c r="BR80" s="20">
        <v>0.15</v>
      </c>
      <c r="BS80" s="20">
        <v>1.62</v>
      </c>
      <c r="BT80" s="20">
        <v>0</v>
      </c>
      <c r="BU80" s="20">
        <v>0</v>
      </c>
      <c r="BV80" s="20">
        <v>1.68</v>
      </c>
      <c r="BW80" s="20">
        <v>1</v>
      </c>
      <c r="BX80" s="20">
        <v>0</v>
      </c>
      <c r="BY80" s="20">
        <v>0</v>
      </c>
      <c r="BZ80" s="20">
        <v>0</v>
      </c>
      <c r="CA80" s="20">
        <v>0</v>
      </c>
      <c r="CB80" s="20">
        <v>442.67</v>
      </c>
      <c r="IV80"/>
      <c r="IW80"/>
      <c r="IX80"/>
      <c r="IY80"/>
      <c r="IZ80"/>
      <c r="JA80"/>
      <c r="JB80"/>
      <c r="JC80"/>
      <c r="JD80"/>
      <c r="JE80"/>
      <c r="JF80"/>
      <c r="JG80"/>
      <c r="JH80"/>
      <c r="JI80"/>
      <c r="JJ80"/>
      <c r="JK80"/>
      <c r="JL80"/>
      <c r="JM80"/>
      <c r="JN80"/>
      <c r="JO80"/>
      <c r="JP80"/>
      <c r="JQ80"/>
      <c r="JR80"/>
      <c r="JS80"/>
      <c r="JT80"/>
      <c r="JU80"/>
      <c r="JV80"/>
      <c r="JW80"/>
      <c r="JX80"/>
      <c r="JY80"/>
      <c r="JZ80"/>
      <c r="KA80"/>
      <c r="KB80"/>
      <c r="KC80"/>
      <c r="KD80"/>
      <c r="KE80"/>
      <c r="KF80"/>
      <c r="KG80"/>
      <c r="KH80"/>
      <c r="KI80"/>
      <c r="KJ80"/>
      <c r="KK80"/>
      <c r="KL80"/>
      <c r="KM80"/>
      <c r="KN80"/>
      <c r="KO80"/>
      <c r="KP80"/>
      <c r="KQ80"/>
      <c r="KR80"/>
      <c r="KS80"/>
      <c r="KT80"/>
      <c r="KU80"/>
      <c r="KV80"/>
      <c r="KW80"/>
      <c r="KX80"/>
      <c r="KY80"/>
      <c r="KZ80"/>
      <c r="LA80"/>
      <c r="LB80"/>
      <c r="LC80"/>
    </row>
    <row r="81" spans="1:315" s="20" customFormat="1" ht="12.75" customHeight="1">
      <c r="A81" s="17"/>
      <c r="B81" s="18" t="s">
        <v>95</v>
      </c>
      <c r="C81" s="19"/>
      <c r="D81" s="19">
        <v>22.88</v>
      </c>
      <c r="E81" s="19">
        <v>14.11</v>
      </c>
      <c r="F81" s="19">
        <v>16.78</v>
      </c>
      <c r="G81" s="19">
        <v>2.89</v>
      </c>
      <c r="H81" s="19">
        <v>86.72</v>
      </c>
      <c r="I81" s="19">
        <v>570.20000000000005</v>
      </c>
      <c r="J81" s="19">
        <v>9.0399999999999991</v>
      </c>
      <c r="K81" s="19">
        <v>1.72</v>
      </c>
      <c r="L81" s="19">
        <v>0</v>
      </c>
      <c r="M81" s="19">
        <v>0</v>
      </c>
      <c r="N81" s="19">
        <v>41.77</v>
      </c>
      <c r="O81" s="19">
        <v>36.76</v>
      </c>
      <c r="P81" s="19">
        <v>8.1999999999999993</v>
      </c>
      <c r="Q81" s="19">
        <v>0</v>
      </c>
      <c r="R81" s="19">
        <v>0</v>
      </c>
      <c r="S81" s="19">
        <v>0.62</v>
      </c>
      <c r="T81" s="19">
        <v>9.9499999999999993</v>
      </c>
      <c r="U81" s="19">
        <v>417.82</v>
      </c>
      <c r="V81" s="19">
        <v>1825.29</v>
      </c>
      <c r="W81" s="19">
        <v>414.87</v>
      </c>
      <c r="X81" s="19">
        <v>168.23</v>
      </c>
      <c r="Y81" s="19">
        <v>355.33</v>
      </c>
      <c r="Z81" s="19">
        <v>15.2</v>
      </c>
      <c r="AA81" s="19">
        <v>1657.13</v>
      </c>
      <c r="AB81" s="19">
        <v>44.81</v>
      </c>
      <c r="AC81" s="19">
        <v>130.6</v>
      </c>
      <c r="AD81" s="19">
        <v>5.0599999999999996</v>
      </c>
      <c r="AE81" s="19">
        <v>0.56000000000000005</v>
      </c>
      <c r="AF81" s="19">
        <v>1.02</v>
      </c>
      <c r="AG81" s="19">
        <v>7.21</v>
      </c>
      <c r="AH81" s="19">
        <v>14.1</v>
      </c>
      <c r="AI81" s="19">
        <v>37.14</v>
      </c>
      <c r="AJ81" s="20">
        <v>0</v>
      </c>
      <c r="AK81" s="20">
        <v>954.47</v>
      </c>
      <c r="AL81" s="20">
        <v>786.4</v>
      </c>
      <c r="AM81" s="20">
        <v>1405.19</v>
      </c>
      <c r="AN81" s="20">
        <v>2054.0700000000002</v>
      </c>
      <c r="AO81" s="20">
        <v>393.81</v>
      </c>
      <c r="AP81" s="20">
        <v>754.1</v>
      </c>
      <c r="AQ81" s="20">
        <v>227.94</v>
      </c>
      <c r="AR81" s="20">
        <v>825.5</v>
      </c>
      <c r="AS81" s="20">
        <v>945.64</v>
      </c>
      <c r="AT81" s="20">
        <v>1084.93</v>
      </c>
      <c r="AU81" s="20">
        <v>1482.41</v>
      </c>
      <c r="AV81" s="20">
        <v>562.66</v>
      </c>
      <c r="AW81" s="20">
        <v>822.32</v>
      </c>
      <c r="AX81" s="20">
        <v>3156.21</v>
      </c>
      <c r="AY81" s="20">
        <v>199.14</v>
      </c>
      <c r="AZ81" s="20">
        <v>751.63</v>
      </c>
      <c r="BA81" s="20">
        <v>696.38</v>
      </c>
      <c r="BB81" s="20">
        <v>656.99</v>
      </c>
      <c r="BC81" s="20">
        <v>265.72000000000003</v>
      </c>
      <c r="BD81" s="20">
        <v>0.11</v>
      </c>
      <c r="BE81" s="20">
        <v>0.05</v>
      </c>
      <c r="BF81" s="20">
        <v>0.03</v>
      </c>
      <c r="BG81" s="20">
        <v>7.0000000000000007E-2</v>
      </c>
      <c r="BH81" s="20">
        <v>0.08</v>
      </c>
      <c r="BI81" s="20">
        <v>0.38</v>
      </c>
      <c r="BJ81" s="20">
        <v>0</v>
      </c>
      <c r="BK81" s="20">
        <v>1.61</v>
      </c>
      <c r="BL81" s="20">
        <v>0</v>
      </c>
      <c r="BM81" s="20">
        <v>0.53</v>
      </c>
      <c r="BN81" s="20">
        <v>0.01</v>
      </c>
      <c r="BO81" s="20">
        <v>0.01</v>
      </c>
      <c r="BP81" s="20">
        <v>0</v>
      </c>
      <c r="BQ81" s="20">
        <v>7.0000000000000007E-2</v>
      </c>
      <c r="BR81" s="20">
        <v>0.15</v>
      </c>
      <c r="BS81" s="20">
        <v>1.62</v>
      </c>
      <c r="BT81" s="20">
        <v>0</v>
      </c>
      <c r="BU81" s="20">
        <v>0</v>
      </c>
      <c r="BV81" s="20">
        <v>1.68</v>
      </c>
      <c r="BW81" s="20">
        <v>1</v>
      </c>
      <c r="BX81" s="20">
        <v>0</v>
      </c>
      <c r="BY81" s="20">
        <v>0</v>
      </c>
      <c r="BZ81" s="20">
        <v>0</v>
      </c>
      <c r="CA81" s="20">
        <v>0</v>
      </c>
      <c r="CB81" s="20">
        <v>442.67</v>
      </c>
      <c r="IV81"/>
      <c r="IW81"/>
      <c r="IX81"/>
      <c r="IY81"/>
      <c r="IZ81"/>
      <c r="JA81"/>
      <c r="JB81"/>
      <c r="JC81"/>
      <c r="JD81"/>
      <c r="JE81"/>
      <c r="JF81"/>
      <c r="JG81"/>
      <c r="JH81"/>
      <c r="JI81"/>
      <c r="JJ81"/>
      <c r="JK81"/>
      <c r="JL81"/>
      <c r="JM81"/>
      <c r="JN81"/>
      <c r="JO81"/>
      <c r="JP81"/>
      <c r="JQ81"/>
      <c r="JR81"/>
      <c r="JS81"/>
      <c r="JT81"/>
      <c r="JU81"/>
      <c r="JV81"/>
      <c r="JW81"/>
      <c r="JX81"/>
      <c r="JY81"/>
      <c r="JZ81"/>
      <c r="KA81"/>
      <c r="KB81"/>
      <c r="KC81"/>
      <c r="KD81"/>
      <c r="KE81"/>
      <c r="KF81"/>
      <c r="KG81"/>
      <c r="KH81"/>
      <c r="KI81"/>
      <c r="KJ81"/>
      <c r="KK81"/>
      <c r="KL81"/>
      <c r="KM81"/>
      <c r="KN81"/>
      <c r="KO81"/>
      <c r="KP81"/>
      <c r="KQ81"/>
      <c r="KR81"/>
      <c r="KS81"/>
      <c r="KT81"/>
      <c r="KU81"/>
      <c r="KV81"/>
      <c r="KW81"/>
      <c r="KX81"/>
      <c r="KY81"/>
      <c r="KZ81"/>
      <c r="LA81"/>
      <c r="LB81"/>
      <c r="LC81"/>
    </row>
    <row r="83" spans="1:315" ht="12.75" customHeight="1">
      <c r="B83" s="8" t="s">
        <v>123</v>
      </c>
    </row>
    <row r="84" spans="1:315" ht="12.75" customHeight="1">
      <c r="B84" s="8" t="s">
        <v>87</v>
      </c>
    </row>
    <row r="85" spans="1:315" s="13" customFormat="1" ht="12.75" customHeight="1">
      <c r="A85" s="10" t="str">
        <f>"5/9"</f>
        <v>5/9</v>
      </c>
      <c r="B85" s="11" t="s">
        <v>124</v>
      </c>
      <c r="C85" s="12" t="str">
        <f>"100"</f>
        <v>100</v>
      </c>
      <c r="D85" s="12">
        <v>17.010000000000002</v>
      </c>
      <c r="E85" s="12">
        <v>0.69</v>
      </c>
      <c r="F85" s="12">
        <v>3.61</v>
      </c>
      <c r="G85" s="12">
        <v>1.63</v>
      </c>
      <c r="H85" s="12">
        <v>9.2899999999999991</v>
      </c>
      <c r="I85" s="12">
        <v>137.99190999999999</v>
      </c>
      <c r="J85" s="12">
        <v>0.76</v>
      </c>
      <c r="K85" s="12">
        <v>1.3</v>
      </c>
      <c r="L85" s="12">
        <v>0</v>
      </c>
      <c r="M85" s="12">
        <v>0</v>
      </c>
      <c r="N85" s="12">
        <v>1.36</v>
      </c>
      <c r="O85" s="12">
        <v>7.78</v>
      </c>
      <c r="P85" s="12">
        <v>0.15</v>
      </c>
      <c r="Q85" s="12">
        <v>0</v>
      </c>
      <c r="R85" s="12">
        <v>0</v>
      </c>
      <c r="S85" s="12">
        <v>0.03</v>
      </c>
      <c r="T85" s="12">
        <v>0.93</v>
      </c>
      <c r="U85" s="12">
        <v>175.24</v>
      </c>
      <c r="V85" s="12">
        <v>35.21</v>
      </c>
      <c r="W85" s="12">
        <v>29.3</v>
      </c>
      <c r="X85" s="12">
        <v>3.83</v>
      </c>
      <c r="Y85" s="12">
        <v>22.4</v>
      </c>
      <c r="Z85" s="12">
        <v>0.08</v>
      </c>
      <c r="AA85" s="12">
        <v>4</v>
      </c>
      <c r="AB85" s="12">
        <v>2.5</v>
      </c>
      <c r="AC85" s="12">
        <v>5.5</v>
      </c>
      <c r="AD85" s="12">
        <v>0.94</v>
      </c>
      <c r="AE85" s="12">
        <v>0.02</v>
      </c>
      <c r="AF85" s="12">
        <v>0.04</v>
      </c>
      <c r="AG85" s="12">
        <v>7.0000000000000007E-2</v>
      </c>
      <c r="AH85" s="12">
        <v>0.32</v>
      </c>
      <c r="AI85" s="12">
        <v>7.0000000000000007E-2</v>
      </c>
      <c r="AJ85" s="13">
        <v>0</v>
      </c>
      <c r="AK85" s="13">
        <v>101.94</v>
      </c>
      <c r="AL85" s="13">
        <v>101.75</v>
      </c>
      <c r="AM85" s="13">
        <v>168.43</v>
      </c>
      <c r="AN85" s="13">
        <v>86.18</v>
      </c>
      <c r="AO85" s="13">
        <v>37.590000000000003</v>
      </c>
      <c r="AP85" s="13">
        <v>71.099999999999994</v>
      </c>
      <c r="AQ85" s="13">
        <v>24.76</v>
      </c>
      <c r="AR85" s="13">
        <v>105.05</v>
      </c>
      <c r="AS85" s="13">
        <v>44.4</v>
      </c>
      <c r="AT85" s="13">
        <v>59.66</v>
      </c>
      <c r="AU85" s="13">
        <v>49.6</v>
      </c>
      <c r="AV85" s="13">
        <v>26.87</v>
      </c>
      <c r="AW85" s="13">
        <v>47.39</v>
      </c>
      <c r="AX85" s="13">
        <v>402.08</v>
      </c>
      <c r="AY85" s="13">
        <v>0</v>
      </c>
      <c r="AZ85" s="13">
        <v>129.72999999999999</v>
      </c>
      <c r="BA85" s="13">
        <v>59.38</v>
      </c>
      <c r="BB85" s="13">
        <v>80</v>
      </c>
      <c r="BC85" s="13">
        <v>35.020000000000003</v>
      </c>
      <c r="BD85" s="13">
        <v>0</v>
      </c>
      <c r="BE85" s="13">
        <v>0</v>
      </c>
      <c r="BF85" s="13">
        <v>0</v>
      </c>
      <c r="BG85" s="13">
        <v>0</v>
      </c>
      <c r="BH85" s="13">
        <v>0</v>
      </c>
      <c r="BI85" s="13">
        <v>0</v>
      </c>
      <c r="BJ85" s="13">
        <v>0</v>
      </c>
      <c r="BK85" s="13">
        <v>0.11</v>
      </c>
      <c r="BL85" s="13">
        <v>0</v>
      </c>
      <c r="BM85" s="13">
        <v>0.06</v>
      </c>
      <c r="BN85" s="13">
        <v>0</v>
      </c>
      <c r="BO85" s="13">
        <v>0.01</v>
      </c>
      <c r="BP85" s="13">
        <v>0</v>
      </c>
      <c r="BQ85" s="13">
        <v>0</v>
      </c>
      <c r="BR85" s="13">
        <v>0</v>
      </c>
      <c r="BS85" s="13">
        <v>0.37</v>
      </c>
      <c r="BT85" s="13">
        <v>0</v>
      </c>
      <c r="BU85" s="13">
        <v>0</v>
      </c>
      <c r="BV85" s="13">
        <v>0.94</v>
      </c>
      <c r="BW85" s="13">
        <v>0</v>
      </c>
      <c r="BX85" s="13">
        <v>0</v>
      </c>
      <c r="BY85" s="13">
        <v>0</v>
      </c>
      <c r="BZ85" s="13">
        <v>0</v>
      </c>
      <c r="CA85" s="13">
        <v>0</v>
      </c>
      <c r="CB85" s="13">
        <v>84.13</v>
      </c>
      <c r="IV85"/>
      <c r="IW85"/>
      <c r="IX85"/>
      <c r="IY85"/>
      <c r="IZ85"/>
      <c r="JA85"/>
      <c r="JB85"/>
      <c r="JC85"/>
      <c r="JD85"/>
      <c r="JE85"/>
      <c r="JF85"/>
      <c r="JG85"/>
      <c r="JH85"/>
      <c r="JI85"/>
      <c r="JJ85"/>
      <c r="JK85"/>
      <c r="JL85"/>
      <c r="JM85"/>
      <c r="JN85"/>
      <c r="JO85"/>
      <c r="JP85"/>
      <c r="JQ85"/>
      <c r="JR85"/>
      <c r="JS85"/>
      <c r="JT85"/>
      <c r="JU85"/>
      <c r="JV85"/>
      <c r="JW85"/>
      <c r="JX85"/>
      <c r="JY85"/>
      <c r="JZ85"/>
      <c r="KA85"/>
      <c r="KB85"/>
      <c r="KC85"/>
      <c r="KD85"/>
      <c r="KE85"/>
      <c r="KF85"/>
      <c r="KG85"/>
      <c r="KH85"/>
      <c r="KI85"/>
      <c r="KJ85"/>
      <c r="KK85"/>
      <c r="KL85"/>
      <c r="KM85"/>
      <c r="KN85"/>
      <c r="KO85"/>
      <c r="KP85"/>
      <c r="KQ85"/>
      <c r="KR85"/>
      <c r="KS85"/>
      <c r="KT85"/>
      <c r="KU85"/>
      <c r="KV85"/>
      <c r="KW85"/>
      <c r="KX85"/>
      <c r="KY85"/>
      <c r="KZ85"/>
      <c r="LA85"/>
      <c r="LB85"/>
      <c r="LC85"/>
    </row>
    <row r="86" spans="1:315" s="13" customFormat="1" ht="12.75" customHeight="1">
      <c r="A86" s="10" t="str">
        <f>"46/3"</f>
        <v>46/3</v>
      </c>
      <c r="B86" s="11" t="s">
        <v>90</v>
      </c>
      <c r="C86" s="12" t="str">
        <f>"180"</f>
        <v>180</v>
      </c>
      <c r="D86" s="12">
        <v>6.36</v>
      </c>
      <c r="E86" s="12">
        <v>0.04</v>
      </c>
      <c r="F86" s="12">
        <v>3.57</v>
      </c>
      <c r="G86" s="12">
        <v>0.8</v>
      </c>
      <c r="H86" s="12">
        <v>40.93</v>
      </c>
      <c r="I86" s="12">
        <v>220.7282094</v>
      </c>
      <c r="J86" s="12">
        <v>2.2400000000000002</v>
      </c>
      <c r="K86" s="12">
        <v>0.1</v>
      </c>
      <c r="L86" s="12">
        <v>0</v>
      </c>
      <c r="M86" s="12">
        <v>0</v>
      </c>
      <c r="N86" s="12">
        <v>1.17</v>
      </c>
      <c r="O86" s="12">
        <v>37.700000000000003</v>
      </c>
      <c r="P86" s="12">
        <v>2.06</v>
      </c>
      <c r="Q86" s="12">
        <v>0</v>
      </c>
      <c r="R86" s="12">
        <v>0</v>
      </c>
      <c r="S86" s="12">
        <v>0</v>
      </c>
      <c r="T86" s="12">
        <v>0.82</v>
      </c>
      <c r="U86" s="12">
        <v>176.71</v>
      </c>
      <c r="V86" s="12">
        <v>67.47</v>
      </c>
      <c r="W86" s="12">
        <v>12.64</v>
      </c>
      <c r="X86" s="12">
        <v>8.61</v>
      </c>
      <c r="Y86" s="12">
        <v>47.79</v>
      </c>
      <c r="Z86" s="12">
        <v>0.87</v>
      </c>
      <c r="AA86" s="12">
        <v>10.8</v>
      </c>
      <c r="AB86" s="12">
        <v>10.8</v>
      </c>
      <c r="AC86" s="12">
        <v>20.25</v>
      </c>
      <c r="AD86" s="12">
        <v>0.96</v>
      </c>
      <c r="AE86" s="12">
        <v>0.08</v>
      </c>
      <c r="AF86" s="12">
        <v>0.02</v>
      </c>
      <c r="AG86" s="12">
        <v>0.59</v>
      </c>
      <c r="AH86" s="12">
        <v>1.78</v>
      </c>
      <c r="AI86" s="12">
        <v>0</v>
      </c>
      <c r="AJ86" s="13">
        <v>0</v>
      </c>
      <c r="AK86" s="13">
        <v>275.61</v>
      </c>
      <c r="AL86" s="13">
        <v>251.98</v>
      </c>
      <c r="AM86" s="13">
        <v>472.07</v>
      </c>
      <c r="AN86" s="13">
        <v>147.44999999999999</v>
      </c>
      <c r="AO86" s="13">
        <v>89.89</v>
      </c>
      <c r="AP86" s="13">
        <v>182.63</v>
      </c>
      <c r="AQ86" s="13">
        <v>59.92</v>
      </c>
      <c r="AR86" s="13">
        <v>292.87</v>
      </c>
      <c r="AS86" s="13">
        <v>193.67</v>
      </c>
      <c r="AT86" s="13">
        <v>233.51</v>
      </c>
      <c r="AU86" s="13">
        <v>200.31</v>
      </c>
      <c r="AV86" s="13">
        <v>117.69</v>
      </c>
      <c r="AW86" s="13">
        <v>204.66</v>
      </c>
      <c r="AX86" s="13">
        <v>1797.43</v>
      </c>
      <c r="AY86" s="13">
        <v>0</v>
      </c>
      <c r="AZ86" s="13">
        <v>566.38</v>
      </c>
      <c r="BA86" s="13">
        <v>293.38</v>
      </c>
      <c r="BB86" s="13">
        <v>147.32</v>
      </c>
      <c r="BC86" s="13">
        <v>116.63</v>
      </c>
      <c r="BD86" s="13">
        <v>0.11</v>
      </c>
      <c r="BE86" s="13">
        <v>0.05</v>
      </c>
      <c r="BF86" s="13">
        <v>0.03</v>
      </c>
      <c r="BG86" s="13">
        <v>0.06</v>
      </c>
      <c r="BH86" s="13">
        <v>7.0000000000000007E-2</v>
      </c>
      <c r="BI86" s="13">
        <v>0.31</v>
      </c>
      <c r="BJ86" s="13">
        <v>0</v>
      </c>
      <c r="BK86" s="13">
        <v>0.97</v>
      </c>
      <c r="BL86" s="13">
        <v>0</v>
      </c>
      <c r="BM86" s="13">
        <v>0.28000000000000003</v>
      </c>
      <c r="BN86" s="13">
        <v>0</v>
      </c>
      <c r="BO86" s="13">
        <v>0</v>
      </c>
      <c r="BP86" s="13">
        <v>0</v>
      </c>
      <c r="BQ86" s="13">
        <v>0.06</v>
      </c>
      <c r="BR86" s="13">
        <v>0.1</v>
      </c>
      <c r="BS86" s="13">
        <v>0.72</v>
      </c>
      <c r="BT86" s="13">
        <v>0</v>
      </c>
      <c r="BU86" s="13">
        <v>0</v>
      </c>
      <c r="BV86" s="13">
        <v>0.28999999999999998</v>
      </c>
      <c r="BW86" s="13">
        <v>0.01</v>
      </c>
      <c r="BX86" s="13">
        <v>0</v>
      </c>
      <c r="BY86" s="13">
        <v>0</v>
      </c>
      <c r="BZ86" s="13">
        <v>0</v>
      </c>
      <c r="CA86" s="13">
        <v>0</v>
      </c>
      <c r="CB86" s="13">
        <v>9.08</v>
      </c>
      <c r="IV86"/>
      <c r="IW86"/>
      <c r="IX86"/>
      <c r="IY86"/>
      <c r="IZ86"/>
      <c r="JA86"/>
      <c r="JB86"/>
      <c r="JC86"/>
      <c r="JD86"/>
      <c r="JE86"/>
      <c r="JF86"/>
      <c r="JG86"/>
      <c r="JH86"/>
      <c r="JI86"/>
      <c r="JJ86"/>
      <c r="JK86"/>
      <c r="JL86"/>
      <c r="JM86"/>
      <c r="JN86"/>
      <c r="JO86"/>
      <c r="JP86"/>
      <c r="JQ86"/>
      <c r="JR86"/>
      <c r="JS86"/>
      <c r="JT86"/>
      <c r="JU86"/>
      <c r="JV86"/>
      <c r="JW86"/>
      <c r="JX86"/>
      <c r="JY86"/>
      <c r="JZ86"/>
      <c r="KA86"/>
      <c r="KB86"/>
      <c r="KC86"/>
      <c r="KD86"/>
      <c r="KE86"/>
      <c r="KF86"/>
      <c r="KG86"/>
      <c r="KH86"/>
      <c r="KI86"/>
      <c r="KJ86"/>
      <c r="KK86"/>
      <c r="KL86"/>
      <c r="KM86"/>
      <c r="KN86"/>
      <c r="KO86"/>
      <c r="KP86"/>
      <c r="KQ86"/>
      <c r="KR86"/>
      <c r="KS86"/>
      <c r="KT86"/>
      <c r="KU86"/>
      <c r="KV86"/>
      <c r="KW86"/>
      <c r="KX86"/>
      <c r="KY86"/>
      <c r="KZ86"/>
      <c r="LA86"/>
      <c r="LB86"/>
      <c r="LC86"/>
    </row>
    <row r="87" spans="1:315" s="13" customFormat="1" ht="12.75" customHeight="1">
      <c r="A87" s="10" t="str">
        <f>"27/10"</f>
        <v>27/10</v>
      </c>
      <c r="B87" s="11" t="s">
        <v>91</v>
      </c>
      <c r="C87" s="12" t="str">
        <f>"200"</f>
        <v>200</v>
      </c>
      <c r="D87" s="12">
        <v>0.08</v>
      </c>
      <c r="E87" s="12">
        <v>0</v>
      </c>
      <c r="F87" s="12">
        <v>0.02</v>
      </c>
      <c r="G87" s="12">
        <v>0.02</v>
      </c>
      <c r="H87" s="12">
        <v>9.84</v>
      </c>
      <c r="I87" s="12">
        <v>37.802231999999989</v>
      </c>
      <c r="J87" s="12">
        <v>0</v>
      </c>
      <c r="K87" s="12">
        <v>0</v>
      </c>
      <c r="L87" s="12">
        <v>0</v>
      </c>
      <c r="M87" s="12">
        <v>0</v>
      </c>
      <c r="N87" s="12">
        <v>9.8000000000000007</v>
      </c>
      <c r="O87" s="12">
        <v>0</v>
      </c>
      <c r="P87" s="12">
        <v>0.04</v>
      </c>
      <c r="Q87" s="12">
        <v>0</v>
      </c>
      <c r="R87" s="12">
        <v>0</v>
      </c>
      <c r="S87" s="12">
        <v>0</v>
      </c>
      <c r="T87" s="12">
        <v>0.03</v>
      </c>
      <c r="U87" s="12">
        <v>0.1</v>
      </c>
      <c r="V87" s="12">
        <v>0.3</v>
      </c>
      <c r="W87" s="12">
        <v>0.28999999999999998</v>
      </c>
      <c r="X87" s="12">
        <v>0</v>
      </c>
      <c r="Y87" s="12">
        <v>0</v>
      </c>
      <c r="Z87" s="12">
        <v>0.03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3">
        <v>0</v>
      </c>
      <c r="AK87" s="13">
        <v>0</v>
      </c>
      <c r="AL87" s="13">
        <v>0</v>
      </c>
      <c r="AM87" s="13">
        <v>0</v>
      </c>
      <c r="AN87" s="13">
        <v>0</v>
      </c>
      <c r="AO87" s="13">
        <v>0</v>
      </c>
      <c r="AP87" s="13">
        <v>0</v>
      </c>
      <c r="AQ87" s="13">
        <v>0</v>
      </c>
      <c r="AR87" s="13">
        <v>0</v>
      </c>
      <c r="AS87" s="13">
        <v>0</v>
      </c>
      <c r="AT87" s="13">
        <v>0</v>
      </c>
      <c r="AU87" s="13">
        <v>0</v>
      </c>
      <c r="AV87" s="13">
        <v>0</v>
      </c>
      <c r="AW87" s="13">
        <v>0</v>
      </c>
      <c r="AX87" s="13">
        <v>0</v>
      </c>
      <c r="AY87" s="13">
        <v>0</v>
      </c>
      <c r="AZ87" s="13">
        <v>0</v>
      </c>
      <c r="BA87" s="13">
        <v>0</v>
      </c>
      <c r="BB87" s="13">
        <v>0</v>
      </c>
      <c r="BC87" s="13">
        <v>0</v>
      </c>
      <c r="BD87" s="13">
        <v>0</v>
      </c>
      <c r="BE87" s="13">
        <v>0</v>
      </c>
      <c r="BF87" s="13">
        <v>0</v>
      </c>
      <c r="BG87" s="13">
        <v>0</v>
      </c>
      <c r="BH87" s="13">
        <v>0</v>
      </c>
      <c r="BI87" s="13">
        <v>0</v>
      </c>
      <c r="BJ87" s="13">
        <v>0</v>
      </c>
      <c r="BK87" s="13">
        <v>0</v>
      </c>
      <c r="BL87" s="13">
        <v>0</v>
      </c>
      <c r="BM87" s="13">
        <v>0</v>
      </c>
      <c r="BN87" s="13">
        <v>0</v>
      </c>
      <c r="BO87" s="13">
        <v>0</v>
      </c>
      <c r="BP87" s="13">
        <v>0</v>
      </c>
      <c r="BQ87" s="13">
        <v>0</v>
      </c>
      <c r="BR87" s="13">
        <v>0</v>
      </c>
      <c r="BS87" s="13">
        <v>0</v>
      </c>
      <c r="BT87" s="13">
        <v>0</v>
      </c>
      <c r="BU87" s="13">
        <v>0</v>
      </c>
      <c r="BV87" s="13">
        <v>0</v>
      </c>
      <c r="BW87" s="13">
        <v>0</v>
      </c>
      <c r="BX87" s="13">
        <v>0</v>
      </c>
      <c r="BY87" s="13">
        <v>0</v>
      </c>
      <c r="BZ87" s="13">
        <v>0</v>
      </c>
      <c r="CA87" s="13">
        <v>0</v>
      </c>
      <c r="CB87" s="13">
        <v>200.04</v>
      </c>
      <c r="IV87"/>
      <c r="IW87"/>
      <c r="IX87"/>
      <c r="IY87"/>
      <c r="IZ87"/>
      <c r="JA87"/>
      <c r="JB87"/>
      <c r="JC87"/>
      <c r="JD87"/>
      <c r="JE87"/>
      <c r="JF87"/>
      <c r="JG87"/>
      <c r="JH87"/>
      <c r="JI87"/>
      <c r="JJ87"/>
      <c r="JK87"/>
      <c r="JL87"/>
      <c r="JM87"/>
      <c r="JN87"/>
      <c r="JO87"/>
      <c r="JP87"/>
      <c r="JQ87"/>
      <c r="JR87"/>
      <c r="JS87"/>
      <c r="JT87"/>
      <c r="JU87"/>
      <c r="JV87"/>
      <c r="JW87"/>
      <c r="JX87"/>
      <c r="JY87"/>
      <c r="JZ87"/>
      <c r="KA87"/>
      <c r="KB87"/>
      <c r="KC87"/>
      <c r="KD87"/>
      <c r="KE87"/>
      <c r="KF87"/>
      <c r="KG87"/>
      <c r="KH87"/>
      <c r="KI87"/>
      <c r="KJ87"/>
      <c r="KK87"/>
      <c r="KL87"/>
      <c r="KM87"/>
      <c r="KN87"/>
      <c r="KO87"/>
      <c r="KP87"/>
      <c r="KQ87"/>
      <c r="KR87"/>
      <c r="KS87"/>
      <c r="KT87"/>
      <c r="KU87"/>
      <c r="KV87"/>
      <c r="KW87"/>
      <c r="KX87"/>
      <c r="KY87"/>
      <c r="KZ87"/>
      <c r="LA87"/>
      <c r="LB87"/>
      <c r="LC87"/>
    </row>
    <row r="88" spans="1:315" s="13" customFormat="1" ht="12.75" customHeight="1">
      <c r="A88" s="10" t="str">
        <f>"пром."</f>
        <v>пром.</v>
      </c>
      <c r="B88" s="11" t="s">
        <v>92</v>
      </c>
      <c r="C88" s="12" t="str">
        <f>"40"</f>
        <v>40</v>
      </c>
      <c r="D88" s="12">
        <v>2.68</v>
      </c>
      <c r="E88" s="12">
        <v>0</v>
      </c>
      <c r="F88" s="12">
        <v>0.28000000000000003</v>
      </c>
      <c r="G88" s="12">
        <v>0</v>
      </c>
      <c r="H88" s="12">
        <v>20.079999999999998</v>
      </c>
      <c r="I88" s="12">
        <v>84.217280000000002</v>
      </c>
      <c r="J88" s="12">
        <v>0</v>
      </c>
      <c r="K88" s="12">
        <v>0</v>
      </c>
      <c r="L88" s="12">
        <v>0</v>
      </c>
      <c r="M88" s="12">
        <v>0</v>
      </c>
      <c r="N88" s="12">
        <v>17.12</v>
      </c>
      <c r="O88" s="12">
        <v>0</v>
      </c>
      <c r="P88" s="12">
        <v>2.96</v>
      </c>
      <c r="Q88" s="12">
        <v>0</v>
      </c>
      <c r="R88" s="12">
        <v>0</v>
      </c>
      <c r="S88" s="12">
        <v>0</v>
      </c>
      <c r="T88" s="12">
        <v>4.8099999999999996</v>
      </c>
      <c r="U88" s="12">
        <v>16.12</v>
      </c>
      <c r="V88" s="12">
        <v>748.96</v>
      </c>
      <c r="W88" s="12">
        <v>296.14</v>
      </c>
      <c r="X88" s="12">
        <v>93</v>
      </c>
      <c r="Y88" s="12">
        <v>83.88</v>
      </c>
      <c r="Z88" s="12">
        <v>9.9499999999999993</v>
      </c>
      <c r="AA88" s="12">
        <v>1344</v>
      </c>
      <c r="AB88" s="12">
        <v>0</v>
      </c>
      <c r="AC88" s="12">
        <v>84</v>
      </c>
      <c r="AD88" s="12">
        <v>0.68</v>
      </c>
      <c r="AE88" s="12">
        <v>0.08</v>
      </c>
      <c r="AF88" s="12">
        <v>0.43</v>
      </c>
      <c r="AG88" s="12">
        <v>0</v>
      </c>
      <c r="AH88" s="12">
        <v>3.58</v>
      </c>
      <c r="AI88" s="12">
        <v>20</v>
      </c>
      <c r="AJ88" s="13">
        <v>0</v>
      </c>
      <c r="AK88" s="13">
        <v>0</v>
      </c>
      <c r="AL88" s="13">
        <v>0</v>
      </c>
      <c r="AM88" s="13">
        <v>0</v>
      </c>
      <c r="AN88" s="13">
        <v>0</v>
      </c>
      <c r="AO88" s="13">
        <v>0</v>
      </c>
      <c r="AP88" s="13">
        <v>0</v>
      </c>
      <c r="AQ88" s="13">
        <v>0</v>
      </c>
      <c r="AR88" s="13">
        <v>0</v>
      </c>
      <c r="AS88" s="13">
        <v>0</v>
      </c>
      <c r="AT88" s="13">
        <v>0</v>
      </c>
      <c r="AU88" s="13">
        <v>0</v>
      </c>
      <c r="AV88" s="13">
        <v>0</v>
      </c>
      <c r="AW88" s="13">
        <v>0</v>
      </c>
      <c r="AX88" s="13">
        <v>0</v>
      </c>
      <c r="AY88" s="13">
        <v>0</v>
      </c>
      <c r="AZ88" s="13">
        <v>0</v>
      </c>
      <c r="BA88" s="13">
        <v>0</v>
      </c>
      <c r="BB88" s="13">
        <v>0</v>
      </c>
      <c r="BC88" s="13">
        <v>0</v>
      </c>
      <c r="BD88" s="13">
        <v>0</v>
      </c>
      <c r="BE88" s="13">
        <v>0</v>
      </c>
      <c r="BF88" s="13">
        <v>0</v>
      </c>
      <c r="BG88" s="13">
        <v>0.01</v>
      </c>
      <c r="BH88" s="13">
        <v>0</v>
      </c>
      <c r="BI88" s="13">
        <v>0.04</v>
      </c>
      <c r="BJ88" s="13">
        <v>0</v>
      </c>
      <c r="BK88" s="13">
        <v>0.35</v>
      </c>
      <c r="BL88" s="13">
        <v>0</v>
      </c>
      <c r="BM88" s="13">
        <v>0.12</v>
      </c>
      <c r="BN88" s="13">
        <v>0</v>
      </c>
      <c r="BO88" s="13">
        <v>0</v>
      </c>
      <c r="BP88" s="13">
        <v>0</v>
      </c>
      <c r="BQ88" s="13">
        <v>0</v>
      </c>
      <c r="BR88" s="13">
        <v>0.03</v>
      </c>
      <c r="BS88" s="13">
        <v>0.11</v>
      </c>
      <c r="BT88" s="13">
        <v>0</v>
      </c>
      <c r="BU88" s="13">
        <v>0</v>
      </c>
      <c r="BV88" s="13">
        <v>0.22</v>
      </c>
      <c r="BW88" s="13">
        <v>0.86</v>
      </c>
      <c r="BX88" s="13">
        <v>0</v>
      </c>
      <c r="BY88" s="13">
        <v>0</v>
      </c>
      <c r="BZ88" s="13">
        <v>0</v>
      </c>
      <c r="CA88" s="13">
        <v>0</v>
      </c>
      <c r="CB88" s="13">
        <v>3.2</v>
      </c>
      <c r="IV88"/>
      <c r="IW88"/>
      <c r="IX88"/>
      <c r="IY88"/>
      <c r="IZ88"/>
      <c r="JA88"/>
      <c r="JB88"/>
      <c r="JC88"/>
      <c r="JD88"/>
      <c r="JE88"/>
      <c r="JF88"/>
      <c r="JG88"/>
      <c r="JH88"/>
      <c r="JI88"/>
      <c r="JJ88"/>
      <c r="JK88"/>
      <c r="JL88"/>
      <c r="JM88"/>
      <c r="JN88"/>
      <c r="JO88"/>
      <c r="JP88"/>
      <c r="JQ88"/>
      <c r="JR88"/>
      <c r="JS88"/>
      <c r="JT88"/>
      <c r="JU88"/>
      <c r="JV88"/>
      <c r="JW88"/>
      <c r="JX88"/>
      <c r="JY88"/>
      <c r="JZ88"/>
      <c r="KA88"/>
      <c r="KB88"/>
      <c r="KC88"/>
      <c r="KD88"/>
      <c r="KE88"/>
      <c r="KF88"/>
      <c r="KG88"/>
      <c r="KH88"/>
      <c r="KI88"/>
      <c r="KJ88"/>
      <c r="KK88"/>
      <c r="KL88"/>
      <c r="KM88"/>
      <c r="KN88"/>
      <c r="KO88"/>
      <c r="KP88"/>
      <c r="KQ88"/>
      <c r="KR88"/>
      <c r="KS88"/>
      <c r="KT88"/>
      <c r="KU88"/>
      <c r="KV88"/>
      <c r="KW88"/>
      <c r="KX88"/>
      <c r="KY88"/>
      <c r="KZ88"/>
      <c r="LA88"/>
      <c r="LB88"/>
      <c r="LC88"/>
    </row>
    <row r="89" spans="1:315" s="5" customFormat="1" ht="12.75" customHeight="1">
      <c r="A89" s="14" t="str">
        <f>"пром."</f>
        <v>пром.</v>
      </c>
      <c r="B89" s="15" t="s">
        <v>93</v>
      </c>
      <c r="C89" s="16" t="str">
        <f>"30"</f>
        <v>30</v>
      </c>
      <c r="D89" s="16">
        <v>1.98</v>
      </c>
      <c r="E89" s="16">
        <v>0</v>
      </c>
      <c r="F89" s="16">
        <v>0.36</v>
      </c>
      <c r="G89" s="16">
        <v>0.36</v>
      </c>
      <c r="H89" s="16">
        <v>12.51</v>
      </c>
      <c r="I89" s="16">
        <v>58.013999999999996</v>
      </c>
      <c r="J89" s="16">
        <v>0.06</v>
      </c>
      <c r="K89" s="16">
        <v>0</v>
      </c>
      <c r="L89" s="16">
        <v>0</v>
      </c>
      <c r="M89" s="16">
        <v>0</v>
      </c>
      <c r="N89" s="16">
        <v>0.36</v>
      </c>
      <c r="O89" s="16">
        <v>9.66</v>
      </c>
      <c r="P89" s="16">
        <v>2.4900000000000002</v>
      </c>
      <c r="Q89" s="16">
        <v>0</v>
      </c>
      <c r="R89" s="16">
        <v>0</v>
      </c>
      <c r="S89" s="16">
        <v>0.3</v>
      </c>
      <c r="T89" s="16">
        <v>0.75</v>
      </c>
      <c r="U89" s="16">
        <v>183</v>
      </c>
      <c r="V89" s="16">
        <v>73.5</v>
      </c>
      <c r="W89" s="16">
        <v>10.5</v>
      </c>
      <c r="X89" s="16">
        <v>14.1</v>
      </c>
      <c r="Y89" s="16">
        <v>47.4</v>
      </c>
      <c r="Z89" s="16">
        <v>1.17</v>
      </c>
      <c r="AA89" s="16">
        <v>0</v>
      </c>
      <c r="AB89" s="16">
        <v>1.5</v>
      </c>
      <c r="AC89" s="16">
        <v>0.3</v>
      </c>
      <c r="AD89" s="16">
        <v>0.42</v>
      </c>
      <c r="AE89" s="16">
        <v>0.05</v>
      </c>
      <c r="AF89" s="16">
        <v>0.02</v>
      </c>
      <c r="AG89" s="16">
        <v>0.21</v>
      </c>
      <c r="AH89" s="16">
        <v>0.6</v>
      </c>
      <c r="AI89" s="16">
        <v>0</v>
      </c>
      <c r="AJ89" s="5">
        <v>0</v>
      </c>
      <c r="AK89" s="5">
        <v>96.6</v>
      </c>
      <c r="AL89" s="5">
        <v>74.400000000000006</v>
      </c>
      <c r="AM89" s="5">
        <v>128.1</v>
      </c>
      <c r="AN89" s="5">
        <v>66.900000000000006</v>
      </c>
      <c r="AO89" s="5">
        <v>27.9</v>
      </c>
      <c r="AP89" s="5">
        <v>59.4</v>
      </c>
      <c r="AQ89" s="5">
        <v>24</v>
      </c>
      <c r="AR89" s="5">
        <v>111.3</v>
      </c>
      <c r="AS89" s="5">
        <v>89.1</v>
      </c>
      <c r="AT89" s="5">
        <v>87.3</v>
      </c>
      <c r="AU89" s="5">
        <v>139.19999999999999</v>
      </c>
      <c r="AV89" s="5">
        <v>37.200000000000003</v>
      </c>
      <c r="AW89" s="5">
        <v>93</v>
      </c>
      <c r="AX89" s="5">
        <v>467.7</v>
      </c>
      <c r="AY89" s="5">
        <v>0</v>
      </c>
      <c r="AZ89" s="5">
        <v>157.80000000000001</v>
      </c>
      <c r="BA89" s="5">
        <v>87.3</v>
      </c>
      <c r="BB89" s="5">
        <v>54</v>
      </c>
      <c r="BC89" s="5">
        <v>39</v>
      </c>
      <c r="BD89" s="5">
        <v>0</v>
      </c>
      <c r="BE89" s="5">
        <v>0</v>
      </c>
      <c r="BF89" s="5">
        <v>0</v>
      </c>
      <c r="BG89" s="5">
        <v>0</v>
      </c>
      <c r="BH89" s="5">
        <v>0</v>
      </c>
      <c r="BI89" s="5">
        <v>0</v>
      </c>
      <c r="BJ89" s="5">
        <v>0</v>
      </c>
      <c r="BK89" s="5">
        <v>0.04</v>
      </c>
      <c r="BL89" s="5">
        <v>0</v>
      </c>
      <c r="BM89" s="5">
        <v>0</v>
      </c>
      <c r="BN89" s="5">
        <v>0.01</v>
      </c>
      <c r="BO89" s="5">
        <v>0</v>
      </c>
      <c r="BP89" s="5">
        <v>0</v>
      </c>
      <c r="BQ89" s="5">
        <v>0</v>
      </c>
      <c r="BR89" s="5">
        <v>0</v>
      </c>
      <c r="BS89" s="5">
        <v>0.03</v>
      </c>
      <c r="BT89" s="5">
        <v>0</v>
      </c>
      <c r="BU89" s="5">
        <v>0</v>
      </c>
      <c r="BV89" s="5">
        <v>0.14000000000000001</v>
      </c>
      <c r="BW89" s="5">
        <v>0.02</v>
      </c>
      <c r="BX89" s="5">
        <v>0</v>
      </c>
      <c r="BY89" s="5">
        <v>0</v>
      </c>
      <c r="BZ89" s="5">
        <v>0</v>
      </c>
      <c r="CA89" s="5">
        <v>0</v>
      </c>
      <c r="CB89" s="5">
        <v>14.1</v>
      </c>
      <c r="IV89"/>
      <c r="IW89"/>
      <c r="IX89"/>
      <c r="IY89"/>
      <c r="IZ89"/>
      <c r="JA89"/>
      <c r="JB89"/>
      <c r="JC89"/>
      <c r="JD89"/>
      <c r="JE89"/>
      <c r="JF89"/>
      <c r="JG89"/>
      <c r="JH89"/>
      <c r="JI89"/>
      <c r="JJ89"/>
      <c r="JK89"/>
      <c r="JL89"/>
      <c r="JM89"/>
      <c r="JN89"/>
      <c r="JO89"/>
      <c r="JP89"/>
      <c r="JQ89"/>
      <c r="JR89"/>
      <c r="JS89"/>
      <c r="JT89"/>
      <c r="JU89"/>
      <c r="JV89"/>
      <c r="JW89"/>
      <c r="JX89"/>
      <c r="JY89"/>
      <c r="JZ89"/>
      <c r="KA89"/>
      <c r="KB89"/>
      <c r="KC89"/>
      <c r="KD89"/>
      <c r="KE89"/>
      <c r="KF89"/>
      <c r="KG89"/>
      <c r="KH89"/>
      <c r="KI89"/>
      <c r="KJ89"/>
      <c r="KK89"/>
      <c r="KL89"/>
      <c r="KM89"/>
      <c r="KN89"/>
      <c r="KO89"/>
      <c r="KP89"/>
      <c r="KQ89"/>
      <c r="KR89"/>
      <c r="KS89"/>
      <c r="KT89"/>
      <c r="KU89"/>
      <c r="KV89"/>
      <c r="KW89"/>
      <c r="KX89"/>
      <c r="KY89"/>
      <c r="KZ89"/>
      <c r="LA89"/>
      <c r="LB89"/>
      <c r="LC89"/>
    </row>
    <row r="90" spans="1:315" s="20" customFormat="1" ht="12.75" customHeight="1">
      <c r="A90" s="17"/>
      <c r="B90" s="18" t="s">
        <v>94</v>
      </c>
      <c r="C90" s="19"/>
      <c r="D90" s="19">
        <v>28.11</v>
      </c>
      <c r="E90" s="19">
        <v>0.72</v>
      </c>
      <c r="F90" s="19">
        <v>7.84</v>
      </c>
      <c r="G90" s="19">
        <v>2.8</v>
      </c>
      <c r="H90" s="19">
        <v>92.65</v>
      </c>
      <c r="I90" s="19">
        <v>538.75</v>
      </c>
      <c r="J90" s="19">
        <v>3.06</v>
      </c>
      <c r="K90" s="19">
        <v>1.4</v>
      </c>
      <c r="L90" s="19">
        <v>0</v>
      </c>
      <c r="M90" s="19">
        <v>0</v>
      </c>
      <c r="N90" s="19">
        <v>29.8</v>
      </c>
      <c r="O90" s="19">
        <v>55.14</v>
      </c>
      <c r="P90" s="19">
        <v>7.7</v>
      </c>
      <c r="Q90" s="19">
        <v>0</v>
      </c>
      <c r="R90" s="19">
        <v>0</v>
      </c>
      <c r="S90" s="19">
        <v>0.33</v>
      </c>
      <c r="T90" s="19">
        <v>7.34</v>
      </c>
      <c r="U90" s="19">
        <v>551.16999999999996</v>
      </c>
      <c r="V90" s="19">
        <v>925.43</v>
      </c>
      <c r="W90" s="19">
        <v>348.88</v>
      </c>
      <c r="X90" s="19">
        <v>119.53</v>
      </c>
      <c r="Y90" s="19">
        <v>201.48</v>
      </c>
      <c r="Z90" s="19">
        <v>12.1</v>
      </c>
      <c r="AA90" s="19">
        <v>1358.8</v>
      </c>
      <c r="AB90" s="19">
        <v>14.8</v>
      </c>
      <c r="AC90" s="19">
        <v>110.05</v>
      </c>
      <c r="AD90" s="19">
        <v>3</v>
      </c>
      <c r="AE90" s="19">
        <v>0.22</v>
      </c>
      <c r="AF90" s="19">
        <v>0.51</v>
      </c>
      <c r="AG90" s="19">
        <v>0.87</v>
      </c>
      <c r="AH90" s="19">
        <v>6.28</v>
      </c>
      <c r="AI90" s="19">
        <v>20.07</v>
      </c>
      <c r="AJ90" s="20">
        <v>0</v>
      </c>
      <c r="AK90" s="20">
        <v>474.14</v>
      </c>
      <c r="AL90" s="20">
        <v>428.14</v>
      </c>
      <c r="AM90" s="20">
        <v>768.59</v>
      </c>
      <c r="AN90" s="20">
        <v>300.52999999999997</v>
      </c>
      <c r="AO90" s="20">
        <v>155.38</v>
      </c>
      <c r="AP90" s="20">
        <v>313.12</v>
      </c>
      <c r="AQ90" s="20">
        <v>108.68</v>
      </c>
      <c r="AR90" s="20">
        <v>509.22</v>
      </c>
      <c r="AS90" s="20">
        <v>327.17</v>
      </c>
      <c r="AT90" s="20">
        <v>380.47</v>
      </c>
      <c r="AU90" s="20">
        <v>389.11</v>
      </c>
      <c r="AV90" s="20">
        <v>181.75</v>
      </c>
      <c r="AW90" s="20">
        <v>345.05</v>
      </c>
      <c r="AX90" s="20">
        <v>2667.21</v>
      </c>
      <c r="AY90" s="20">
        <v>0</v>
      </c>
      <c r="AZ90" s="20">
        <v>853.91</v>
      </c>
      <c r="BA90" s="20">
        <v>440.06</v>
      </c>
      <c r="BB90" s="20">
        <v>281.32</v>
      </c>
      <c r="BC90" s="20">
        <v>190.65</v>
      </c>
      <c r="BD90" s="20">
        <v>0.11</v>
      </c>
      <c r="BE90" s="20">
        <v>0.05</v>
      </c>
      <c r="BF90" s="20">
        <v>0.03</v>
      </c>
      <c r="BG90" s="20">
        <v>7.0000000000000007E-2</v>
      </c>
      <c r="BH90" s="20">
        <v>7.0000000000000007E-2</v>
      </c>
      <c r="BI90" s="20">
        <v>0.35</v>
      </c>
      <c r="BJ90" s="20">
        <v>0</v>
      </c>
      <c r="BK90" s="20">
        <v>1.47</v>
      </c>
      <c r="BL90" s="20">
        <v>0</v>
      </c>
      <c r="BM90" s="20">
        <v>0.46</v>
      </c>
      <c r="BN90" s="20">
        <v>0.01</v>
      </c>
      <c r="BO90" s="20">
        <v>0.01</v>
      </c>
      <c r="BP90" s="20">
        <v>0</v>
      </c>
      <c r="BQ90" s="20">
        <v>0.06</v>
      </c>
      <c r="BR90" s="20">
        <v>0.13</v>
      </c>
      <c r="BS90" s="20">
        <v>1.23</v>
      </c>
      <c r="BT90" s="20">
        <v>0</v>
      </c>
      <c r="BU90" s="20">
        <v>0</v>
      </c>
      <c r="BV90" s="20">
        <v>1.59</v>
      </c>
      <c r="BW90" s="20">
        <v>0.9</v>
      </c>
      <c r="BX90" s="20">
        <v>0</v>
      </c>
      <c r="BY90" s="20">
        <v>0</v>
      </c>
      <c r="BZ90" s="20">
        <v>0</v>
      </c>
      <c r="CA90" s="20">
        <v>0</v>
      </c>
      <c r="CB90" s="20">
        <v>310.56</v>
      </c>
      <c r="IV90"/>
      <c r="IW90"/>
      <c r="IX90"/>
      <c r="IY90"/>
      <c r="IZ90"/>
      <c r="JA90"/>
      <c r="JB90"/>
      <c r="JC90"/>
      <c r="JD90"/>
      <c r="JE90"/>
      <c r="JF90"/>
      <c r="JG90"/>
      <c r="JH90"/>
      <c r="JI90"/>
      <c r="JJ90"/>
      <c r="JK90"/>
      <c r="JL90"/>
      <c r="JM90"/>
      <c r="JN90"/>
      <c r="JO90"/>
      <c r="JP90"/>
      <c r="JQ90"/>
      <c r="JR90"/>
      <c r="JS90"/>
      <c r="JT90"/>
      <c r="JU90"/>
      <c r="JV90"/>
      <c r="JW90"/>
      <c r="JX90"/>
      <c r="JY90"/>
      <c r="JZ90"/>
      <c r="KA90"/>
      <c r="KB90"/>
      <c r="KC90"/>
      <c r="KD90"/>
      <c r="KE90"/>
      <c r="KF90"/>
      <c r="KG90"/>
      <c r="KH90"/>
      <c r="KI90"/>
      <c r="KJ90"/>
      <c r="KK90"/>
      <c r="KL90"/>
      <c r="KM90"/>
      <c r="KN90"/>
      <c r="KO90"/>
      <c r="KP90"/>
      <c r="KQ90"/>
      <c r="KR90"/>
      <c r="KS90"/>
      <c r="KT90"/>
      <c r="KU90"/>
      <c r="KV90"/>
      <c r="KW90"/>
      <c r="KX90"/>
      <c r="KY90"/>
      <c r="KZ90"/>
      <c r="LA90"/>
      <c r="LB90"/>
      <c r="LC90"/>
    </row>
    <row r="91" spans="1:315" s="20" customFormat="1" ht="12.75" customHeight="1">
      <c r="A91" s="17"/>
      <c r="B91" s="18" t="s">
        <v>95</v>
      </c>
      <c r="C91" s="19"/>
      <c r="D91" s="19">
        <v>28.11</v>
      </c>
      <c r="E91" s="19">
        <v>0.72</v>
      </c>
      <c r="F91" s="19">
        <v>7.84</v>
      </c>
      <c r="G91" s="19">
        <v>2.8</v>
      </c>
      <c r="H91" s="19">
        <v>92.65</v>
      </c>
      <c r="I91" s="19">
        <v>538.75</v>
      </c>
      <c r="J91" s="19">
        <v>3.06</v>
      </c>
      <c r="K91" s="19">
        <v>1.4</v>
      </c>
      <c r="L91" s="19">
        <v>0</v>
      </c>
      <c r="M91" s="19">
        <v>0</v>
      </c>
      <c r="N91" s="19">
        <v>29.8</v>
      </c>
      <c r="O91" s="19">
        <v>55.14</v>
      </c>
      <c r="P91" s="19">
        <v>7.7</v>
      </c>
      <c r="Q91" s="19">
        <v>0</v>
      </c>
      <c r="R91" s="19">
        <v>0</v>
      </c>
      <c r="S91" s="19">
        <v>0.33</v>
      </c>
      <c r="T91" s="19">
        <v>7.34</v>
      </c>
      <c r="U91" s="19">
        <v>551.16999999999996</v>
      </c>
      <c r="V91" s="19">
        <v>925.43</v>
      </c>
      <c r="W91" s="19">
        <v>348.88</v>
      </c>
      <c r="X91" s="19">
        <v>119.53</v>
      </c>
      <c r="Y91" s="19">
        <v>201.48</v>
      </c>
      <c r="Z91" s="19">
        <v>12.1</v>
      </c>
      <c r="AA91" s="19">
        <v>1358.8</v>
      </c>
      <c r="AB91" s="19">
        <v>14.8</v>
      </c>
      <c r="AC91" s="19">
        <v>110.05</v>
      </c>
      <c r="AD91" s="19">
        <v>3</v>
      </c>
      <c r="AE91" s="19">
        <v>0.22</v>
      </c>
      <c r="AF91" s="19">
        <v>0.51</v>
      </c>
      <c r="AG91" s="19">
        <v>0.87</v>
      </c>
      <c r="AH91" s="19">
        <v>6.28</v>
      </c>
      <c r="AI91" s="19">
        <v>20.07</v>
      </c>
      <c r="AJ91" s="20">
        <v>0</v>
      </c>
      <c r="AK91" s="20">
        <v>474.14</v>
      </c>
      <c r="AL91" s="20">
        <v>428.14</v>
      </c>
      <c r="AM91" s="20">
        <v>768.59</v>
      </c>
      <c r="AN91" s="20">
        <v>300.52999999999997</v>
      </c>
      <c r="AO91" s="20">
        <v>155.38</v>
      </c>
      <c r="AP91" s="20">
        <v>313.12</v>
      </c>
      <c r="AQ91" s="20">
        <v>108.68</v>
      </c>
      <c r="AR91" s="20">
        <v>509.22</v>
      </c>
      <c r="AS91" s="20">
        <v>327.17</v>
      </c>
      <c r="AT91" s="20">
        <v>380.47</v>
      </c>
      <c r="AU91" s="20">
        <v>389.11</v>
      </c>
      <c r="AV91" s="20">
        <v>181.75</v>
      </c>
      <c r="AW91" s="20">
        <v>345.05</v>
      </c>
      <c r="AX91" s="20">
        <v>2667.21</v>
      </c>
      <c r="AY91" s="20">
        <v>0</v>
      </c>
      <c r="AZ91" s="20">
        <v>853.91</v>
      </c>
      <c r="BA91" s="20">
        <v>440.06</v>
      </c>
      <c r="BB91" s="20">
        <v>281.32</v>
      </c>
      <c r="BC91" s="20">
        <v>190.65</v>
      </c>
      <c r="BD91" s="20">
        <v>0.11</v>
      </c>
      <c r="BE91" s="20">
        <v>0.05</v>
      </c>
      <c r="BF91" s="20">
        <v>0.03</v>
      </c>
      <c r="BG91" s="20">
        <v>7.0000000000000007E-2</v>
      </c>
      <c r="BH91" s="20">
        <v>7.0000000000000007E-2</v>
      </c>
      <c r="BI91" s="20">
        <v>0.35</v>
      </c>
      <c r="BJ91" s="20">
        <v>0</v>
      </c>
      <c r="BK91" s="20">
        <v>1.47</v>
      </c>
      <c r="BL91" s="20">
        <v>0</v>
      </c>
      <c r="BM91" s="20">
        <v>0.46</v>
      </c>
      <c r="BN91" s="20">
        <v>0.01</v>
      </c>
      <c r="BO91" s="20">
        <v>0.01</v>
      </c>
      <c r="BP91" s="20">
        <v>0</v>
      </c>
      <c r="BQ91" s="20">
        <v>0.06</v>
      </c>
      <c r="BR91" s="20">
        <v>0.13</v>
      </c>
      <c r="BS91" s="20">
        <v>1.23</v>
      </c>
      <c r="BT91" s="20">
        <v>0</v>
      </c>
      <c r="BU91" s="20">
        <v>0</v>
      </c>
      <c r="BV91" s="20">
        <v>1.59</v>
      </c>
      <c r="BW91" s="20">
        <v>0.9</v>
      </c>
      <c r="BX91" s="20">
        <v>0</v>
      </c>
      <c r="BY91" s="20">
        <v>0</v>
      </c>
      <c r="BZ91" s="20">
        <v>0</v>
      </c>
      <c r="CA91" s="20">
        <v>0</v>
      </c>
      <c r="CB91" s="20">
        <v>310.56</v>
      </c>
      <c r="IV91"/>
      <c r="IW91"/>
      <c r="IX91"/>
      <c r="IY91"/>
      <c r="IZ91"/>
      <c r="JA91"/>
      <c r="JB91"/>
      <c r="JC91"/>
      <c r="JD91"/>
      <c r="JE91"/>
      <c r="JF91"/>
      <c r="JG91"/>
      <c r="JH91"/>
      <c r="JI91"/>
      <c r="JJ91"/>
      <c r="JK91"/>
      <c r="JL91"/>
      <c r="JM91"/>
      <c r="JN91"/>
      <c r="JO91"/>
      <c r="JP91"/>
      <c r="JQ91"/>
      <c r="JR91"/>
      <c r="JS91"/>
      <c r="JT91"/>
      <c r="JU91"/>
      <c r="JV91"/>
      <c r="JW91"/>
      <c r="JX91"/>
      <c r="JY91"/>
      <c r="JZ91"/>
      <c r="KA91"/>
      <c r="KB91"/>
      <c r="KC91"/>
      <c r="KD91"/>
      <c r="KE91"/>
      <c r="KF91"/>
      <c r="KG91"/>
      <c r="KH91"/>
      <c r="KI91"/>
      <c r="KJ91"/>
      <c r="KK91"/>
      <c r="KL91"/>
      <c r="KM91"/>
      <c r="KN91"/>
      <c r="KO91"/>
      <c r="KP91"/>
      <c r="KQ91"/>
      <c r="KR91"/>
      <c r="KS91"/>
      <c r="KT91"/>
      <c r="KU91"/>
      <c r="KV91"/>
      <c r="KW91"/>
      <c r="KX91"/>
      <c r="KY91"/>
      <c r="KZ91"/>
      <c r="LA91"/>
      <c r="LB91"/>
      <c r="LC91"/>
    </row>
    <row r="93" spans="1:315" ht="12.75" customHeight="1">
      <c r="B93" s="8" t="s">
        <v>125</v>
      </c>
    </row>
    <row r="94" spans="1:315" ht="12.75" customHeight="1">
      <c r="B94" s="8" t="s">
        <v>87</v>
      </c>
    </row>
    <row r="95" spans="1:315" s="13" customFormat="1" ht="12.75" customHeight="1">
      <c r="A95" s="10" t="str">
        <f>"1/6"</f>
        <v>1/6</v>
      </c>
      <c r="B95" s="11" t="s">
        <v>126</v>
      </c>
      <c r="C95" s="12" t="str">
        <f>"40"</f>
        <v>40</v>
      </c>
      <c r="D95" s="12">
        <v>5.08</v>
      </c>
      <c r="E95" s="12">
        <v>5.08</v>
      </c>
      <c r="F95" s="12">
        <v>4.5999999999999996</v>
      </c>
      <c r="G95" s="12">
        <v>0</v>
      </c>
      <c r="H95" s="12">
        <v>0.28000000000000003</v>
      </c>
      <c r="I95" s="12">
        <v>62.783999999999999</v>
      </c>
      <c r="J95" s="12">
        <v>1.2</v>
      </c>
      <c r="K95" s="12">
        <v>0</v>
      </c>
      <c r="L95" s="12">
        <v>0</v>
      </c>
      <c r="M95" s="12">
        <v>0</v>
      </c>
      <c r="N95" s="12">
        <v>0.28000000000000003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0.4</v>
      </c>
      <c r="U95" s="12">
        <v>53.6</v>
      </c>
      <c r="V95" s="12">
        <v>56</v>
      </c>
      <c r="W95" s="12">
        <v>22</v>
      </c>
      <c r="X95" s="12">
        <v>4.8</v>
      </c>
      <c r="Y95" s="12">
        <v>76.8</v>
      </c>
      <c r="Z95" s="12">
        <v>1</v>
      </c>
      <c r="AA95" s="12">
        <v>100</v>
      </c>
      <c r="AB95" s="12">
        <v>24</v>
      </c>
      <c r="AC95" s="12">
        <v>104</v>
      </c>
      <c r="AD95" s="12">
        <v>0.24</v>
      </c>
      <c r="AE95" s="12">
        <v>0.03</v>
      </c>
      <c r="AF95" s="12">
        <v>0.18</v>
      </c>
      <c r="AG95" s="12">
        <v>0.08</v>
      </c>
      <c r="AH95" s="12">
        <v>1.44</v>
      </c>
      <c r="AI95" s="12">
        <v>0</v>
      </c>
      <c r="AJ95" s="13">
        <v>0</v>
      </c>
      <c r="AK95" s="13">
        <v>308.8</v>
      </c>
      <c r="AL95" s="13">
        <v>238.8</v>
      </c>
      <c r="AM95" s="13">
        <v>432.4</v>
      </c>
      <c r="AN95" s="13">
        <v>361.2</v>
      </c>
      <c r="AO95" s="13">
        <v>169.6</v>
      </c>
      <c r="AP95" s="13">
        <v>244</v>
      </c>
      <c r="AQ95" s="13">
        <v>81.599999999999994</v>
      </c>
      <c r="AR95" s="13">
        <v>260.8</v>
      </c>
      <c r="AS95" s="13">
        <v>284</v>
      </c>
      <c r="AT95" s="13">
        <v>314.8</v>
      </c>
      <c r="AU95" s="13">
        <v>491.6</v>
      </c>
      <c r="AV95" s="13">
        <v>136</v>
      </c>
      <c r="AW95" s="13">
        <v>166.4</v>
      </c>
      <c r="AX95" s="13">
        <v>709.2</v>
      </c>
      <c r="AY95" s="13">
        <v>5.6</v>
      </c>
      <c r="AZ95" s="13">
        <v>158.4</v>
      </c>
      <c r="BA95" s="13">
        <v>371.2</v>
      </c>
      <c r="BB95" s="13">
        <v>190.4</v>
      </c>
      <c r="BC95" s="13">
        <v>117.2</v>
      </c>
      <c r="BD95" s="13">
        <v>0</v>
      </c>
      <c r="BE95" s="13">
        <v>0</v>
      </c>
      <c r="BF95" s="13">
        <v>0</v>
      </c>
      <c r="BG95" s="13">
        <v>0</v>
      </c>
      <c r="BH95" s="13">
        <v>0</v>
      </c>
      <c r="BI95" s="13">
        <v>0</v>
      </c>
      <c r="BJ95" s="13">
        <v>0</v>
      </c>
      <c r="BK95" s="13">
        <v>0</v>
      </c>
      <c r="BL95" s="13">
        <v>0</v>
      </c>
      <c r="BM95" s="13">
        <v>0</v>
      </c>
      <c r="BN95" s="13">
        <v>0</v>
      </c>
      <c r="BO95" s="13">
        <v>0</v>
      </c>
      <c r="BP95" s="13">
        <v>0</v>
      </c>
      <c r="BQ95" s="13">
        <v>0</v>
      </c>
      <c r="BR95" s="13">
        <v>0</v>
      </c>
      <c r="BS95" s="13">
        <v>0</v>
      </c>
      <c r="BT95" s="13">
        <v>0</v>
      </c>
      <c r="BU95" s="13">
        <v>0</v>
      </c>
      <c r="BV95" s="13">
        <v>0</v>
      </c>
      <c r="BW95" s="13">
        <v>0</v>
      </c>
      <c r="BX95" s="13">
        <v>0</v>
      </c>
      <c r="BY95" s="13">
        <v>0</v>
      </c>
      <c r="BZ95" s="13">
        <v>0</v>
      </c>
      <c r="CA95" s="13">
        <v>0</v>
      </c>
      <c r="CB95" s="13">
        <v>29.64</v>
      </c>
      <c r="IV95"/>
      <c r="IW95"/>
      <c r="IX95"/>
      <c r="IY95"/>
      <c r="IZ95"/>
      <c r="JA95"/>
      <c r="JB95"/>
      <c r="JC95"/>
      <c r="JD95"/>
      <c r="JE95"/>
      <c r="JF95"/>
      <c r="JG95"/>
      <c r="JH95"/>
      <c r="JI95"/>
      <c r="JJ95"/>
      <c r="JK95"/>
      <c r="JL95"/>
      <c r="JM95"/>
      <c r="JN95"/>
      <c r="JO95"/>
      <c r="JP95"/>
      <c r="JQ95"/>
      <c r="JR95"/>
      <c r="JS95"/>
      <c r="JT95"/>
      <c r="JU95"/>
      <c r="JV95"/>
      <c r="JW95"/>
      <c r="JX95"/>
      <c r="JY95"/>
      <c r="JZ95"/>
      <c r="KA95"/>
      <c r="KB95"/>
      <c r="KC95"/>
      <c r="KD95"/>
      <c r="KE95"/>
      <c r="KF95"/>
      <c r="KG95"/>
      <c r="KH95"/>
      <c r="KI95"/>
      <c r="KJ95"/>
      <c r="KK95"/>
      <c r="KL95"/>
      <c r="KM95"/>
      <c r="KN95"/>
      <c r="KO95"/>
      <c r="KP95"/>
      <c r="KQ95"/>
      <c r="KR95"/>
      <c r="KS95"/>
      <c r="KT95"/>
      <c r="KU95"/>
      <c r="KV95"/>
      <c r="KW95"/>
      <c r="KX95"/>
      <c r="KY95"/>
      <c r="KZ95"/>
      <c r="LA95"/>
      <c r="LB95"/>
      <c r="LC95"/>
    </row>
    <row r="96" spans="1:315" s="13" customFormat="1" ht="12.75" customHeight="1">
      <c r="A96" s="10" t="str">
        <f>"15/4"</f>
        <v>15/4</v>
      </c>
      <c r="B96" s="11" t="s">
        <v>127</v>
      </c>
      <c r="C96" s="12" t="str">
        <f>"250"</f>
        <v>250</v>
      </c>
      <c r="D96" s="12">
        <v>7.46</v>
      </c>
      <c r="E96" s="12">
        <v>2.94</v>
      </c>
      <c r="F96" s="12">
        <v>6.58</v>
      </c>
      <c r="G96" s="12">
        <v>0.65</v>
      </c>
      <c r="H96" s="12">
        <v>42.09</v>
      </c>
      <c r="I96" s="12">
        <v>251.38098999999997</v>
      </c>
      <c r="J96" s="12">
        <v>4.5599999999999996</v>
      </c>
      <c r="K96" s="12">
        <v>0.11</v>
      </c>
      <c r="L96" s="12">
        <v>0</v>
      </c>
      <c r="M96" s="12">
        <v>0</v>
      </c>
      <c r="N96" s="12">
        <v>9.3800000000000008</v>
      </c>
      <c r="O96" s="12">
        <v>29.03</v>
      </c>
      <c r="P96" s="12">
        <v>3.69</v>
      </c>
      <c r="Q96" s="12">
        <v>0</v>
      </c>
      <c r="R96" s="12">
        <v>0</v>
      </c>
      <c r="S96" s="12">
        <v>0.1</v>
      </c>
      <c r="T96" s="12">
        <v>2</v>
      </c>
      <c r="U96" s="12">
        <v>300.24</v>
      </c>
      <c r="V96" s="12">
        <v>220.18</v>
      </c>
      <c r="W96" s="12">
        <v>144.01</v>
      </c>
      <c r="X96" s="12">
        <v>34.049999999999997</v>
      </c>
      <c r="Y96" s="12">
        <v>229.22</v>
      </c>
      <c r="Z96" s="12">
        <v>0.91</v>
      </c>
      <c r="AA96" s="12">
        <v>24</v>
      </c>
      <c r="AB96" s="12">
        <v>20</v>
      </c>
      <c r="AC96" s="12">
        <v>44.5</v>
      </c>
      <c r="AD96" s="12">
        <v>0.8</v>
      </c>
      <c r="AE96" s="12">
        <v>0.13</v>
      </c>
      <c r="AF96" s="12">
        <v>0.16</v>
      </c>
      <c r="AG96" s="12">
        <v>1.1599999999999999</v>
      </c>
      <c r="AH96" s="12">
        <v>3.16</v>
      </c>
      <c r="AI96" s="12">
        <v>0.52</v>
      </c>
      <c r="AJ96" s="13">
        <v>0</v>
      </c>
      <c r="AK96" s="13">
        <v>380.79</v>
      </c>
      <c r="AL96" s="13">
        <v>371.82</v>
      </c>
      <c r="AM96" s="13">
        <v>502.71</v>
      </c>
      <c r="AN96" s="13">
        <v>375.3</v>
      </c>
      <c r="AO96" s="13">
        <v>145.56</v>
      </c>
      <c r="AP96" s="13">
        <v>241.91</v>
      </c>
      <c r="AQ96" s="13">
        <v>98.84</v>
      </c>
      <c r="AR96" s="13">
        <v>383.61</v>
      </c>
      <c r="AS96" s="13">
        <v>192.04</v>
      </c>
      <c r="AT96" s="13">
        <v>231.52</v>
      </c>
      <c r="AU96" s="13">
        <v>301.13</v>
      </c>
      <c r="AV96" s="13">
        <v>109.75</v>
      </c>
      <c r="AW96" s="13">
        <v>193.83</v>
      </c>
      <c r="AX96" s="13">
        <v>1132.32</v>
      </c>
      <c r="AY96" s="13">
        <v>0</v>
      </c>
      <c r="AZ96" s="13">
        <v>617.96</v>
      </c>
      <c r="BA96" s="13">
        <v>185.84</v>
      </c>
      <c r="BB96" s="13">
        <v>315.93</v>
      </c>
      <c r="BC96" s="13">
        <v>118.91</v>
      </c>
      <c r="BD96" s="13">
        <v>0.12</v>
      </c>
      <c r="BE96" s="13">
        <v>0.05</v>
      </c>
      <c r="BF96" s="13">
        <v>0.03</v>
      </c>
      <c r="BG96" s="13">
        <v>7.0000000000000007E-2</v>
      </c>
      <c r="BH96" s="13">
        <v>0.08</v>
      </c>
      <c r="BI96" s="13">
        <v>0.35</v>
      </c>
      <c r="BJ96" s="13">
        <v>0</v>
      </c>
      <c r="BK96" s="13">
        <v>0.97</v>
      </c>
      <c r="BL96" s="13">
        <v>0</v>
      </c>
      <c r="BM96" s="13">
        <v>0.3</v>
      </c>
      <c r="BN96" s="13">
        <v>0</v>
      </c>
      <c r="BO96" s="13">
        <v>0</v>
      </c>
      <c r="BP96" s="13">
        <v>0</v>
      </c>
      <c r="BQ96" s="13">
        <v>7.0000000000000007E-2</v>
      </c>
      <c r="BR96" s="13">
        <v>0.1</v>
      </c>
      <c r="BS96" s="13">
        <v>0.79</v>
      </c>
      <c r="BT96" s="13">
        <v>0</v>
      </c>
      <c r="BU96" s="13">
        <v>0</v>
      </c>
      <c r="BV96" s="13">
        <v>0.05</v>
      </c>
      <c r="BW96" s="13">
        <v>0</v>
      </c>
      <c r="BX96" s="13">
        <v>0</v>
      </c>
      <c r="BY96" s="13">
        <v>0</v>
      </c>
      <c r="BZ96" s="13">
        <v>0</v>
      </c>
      <c r="CA96" s="13">
        <v>0</v>
      </c>
      <c r="CB96" s="13">
        <v>221.66</v>
      </c>
      <c r="IV96"/>
      <c r="IW96"/>
      <c r="IX96"/>
      <c r="IY96"/>
      <c r="IZ96"/>
      <c r="JA96"/>
      <c r="JB96"/>
      <c r="JC96"/>
      <c r="JD96"/>
      <c r="JE96"/>
      <c r="JF96"/>
      <c r="JG96"/>
      <c r="JH96"/>
      <c r="JI96"/>
      <c r="JJ96"/>
      <c r="JK96"/>
      <c r="JL96"/>
      <c r="JM96"/>
      <c r="JN96"/>
      <c r="JO96"/>
      <c r="JP96"/>
      <c r="JQ96"/>
      <c r="JR96"/>
      <c r="JS96"/>
      <c r="JT96"/>
      <c r="JU96"/>
      <c r="JV96"/>
      <c r="JW96"/>
      <c r="JX96"/>
      <c r="JY96"/>
      <c r="JZ96"/>
      <c r="KA96"/>
      <c r="KB96"/>
      <c r="KC96"/>
      <c r="KD96"/>
      <c r="KE96"/>
      <c r="KF96"/>
      <c r="KG96"/>
      <c r="KH96"/>
      <c r="KI96"/>
      <c r="KJ96"/>
      <c r="KK96"/>
      <c r="KL96"/>
      <c r="KM96"/>
      <c r="KN96"/>
      <c r="KO96"/>
      <c r="KP96"/>
      <c r="KQ96"/>
      <c r="KR96"/>
      <c r="KS96"/>
      <c r="KT96"/>
      <c r="KU96"/>
      <c r="KV96"/>
      <c r="KW96"/>
      <c r="KX96"/>
      <c r="KY96"/>
      <c r="KZ96"/>
      <c r="LA96"/>
      <c r="LB96"/>
      <c r="LC96"/>
    </row>
    <row r="97" spans="1:315" s="13" customFormat="1" ht="12.75" customHeight="1">
      <c r="A97" s="10" t="str">
        <f>"30/10"</f>
        <v>30/10</v>
      </c>
      <c r="B97" s="11" t="s">
        <v>112</v>
      </c>
      <c r="C97" s="12" t="str">
        <f>"200"</f>
        <v>200</v>
      </c>
      <c r="D97" s="12">
        <v>2.92</v>
      </c>
      <c r="E97" s="12">
        <v>2.84</v>
      </c>
      <c r="F97" s="12">
        <v>3.16</v>
      </c>
      <c r="G97" s="12">
        <v>0.02</v>
      </c>
      <c r="H97" s="12">
        <v>14.44</v>
      </c>
      <c r="I97" s="12">
        <v>95.197032000000007</v>
      </c>
      <c r="J97" s="12">
        <v>2</v>
      </c>
      <c r="K97" s="12">
        <v>0</v>
      </c>
      <c r="L97" s="12">
        <v>0</v>
      </c>
      <c r="M97" s="12">
        <v>0</v>
      </c>
      <c r="N97" s="12">
        <v>14.4</v>
      </c>
      <c r="O97" s="12">
        <v>0</v>
      </c>
      <c r="P97" s="12">
        <v>0.04</v>
      </c>
      <c r="Q97" s="12">
        <v>0</v>
      </c>
      <c r="R97" s="12">
        <v>0</v>
      </c>
      <c r="S97" s="12">
        <v>0.1</v>
      </c>
      <c r="T97" s="12">
        <v>0.73</v>
      </c>
      <c r="U97" s="12">
        <v>49.6</v>
      </c>
      <c r="V97" s="12">
        <v>144.84</v>
      </c>
      <c r="W97" s="12">
        <v>116.69</v>
      </c>
      <c r="X97" s="12">
        <v>13.3</v>
      </c>
      <c r="Y97" s="12">
        <v>83.7</v>
      </c>
      <c r="Z97" s="12">
        <v>0.13</v>
      </c>
      <c r="AA97" s="12">
        <v>20</v>
      </c>
      <c r="AB97" s="12">
        <v>9</v>
      </c>
      <c r="AC97" s="12">
        <v>22</v>
      </c>
      <c r="AD97" s="12">
        <v>0</v>
      </c>
      <c r="AE97" s="12">
        <v>0.03</v>
      </c>
      <c r="AF97" s="12">
        <v>0.14000000000000001</v>
      </c>
      <c r="AG97" s="12">
        <v>0.09</v>
      </c>
      <c r="AH97" s="12">
        <v>0.8</v>
      </c>
      <c r="AI97" s="12">
        <v>0.52</v>
      </c>
      <c r="AJ97" s="13">
        <v>0</v>
      </c>
      <c r="AK97" s="13">
        <v>159.74</v>
      </c>
      <c r="AL97" s="13">
        <v>157.78</v>
      </c>
      <c r="AM97" s="13">
        <v>270.48</v>
      </c>
      <c r="AN97" s="13">
        <v>217.56</v>
      </c>
      <c r="AO97" s="13">
        <v>72.52</v>
      </c>
      <c r="AP97" s="13">
        <v>127.4</v>
      </c>
      <c r="AQ97" s="13">
        <v>42.14</v>
      </c>
      <c r="AR97" s="13">
        <v>143.08000000000001</v>
      </c>
      <c r="AS97" s="13">
        <v>0</v>
      </c>
      <c r="AT97" s="13">
        <v>0</v>
      </c>
      <c r="AU97" s="13">
        <v>0</v>
      </c>
      <c r="AV97" s="13">
        <v>0</v>
      </c>
      <c r="AW97" s="13">
        <v>0</v>
      </c>
      <c r="AX97" s="13">
        <v>0</v>
      </c>
      <c r="AY97" s="13">
        <v>0</v>
      </c>
      <c r="AZ97" s="13">
        <v>0</v>
      </c>
      <c r="BA97" s="13">
        <v>0</v>
      </c>
      <c r="BB97" s="13">
        <v>180.32</v>
      </c>
      <c r="BC97" s="13">
        <v>25.48</v>
      </c>
      <c r="BD97" s="13">
        <v>0</v>
      </c>
      <c r="BE97" s="13">
        <v>0</v>
      </c>
      <c r="BF97" s="13">
        <v>0</v>
      </c>
      <c r="BG97" s="13">
        <v>0</v>
      </c>
      <c r="BH97" s="13">
        <v>0</v>
      </c>
      <c r="BI97" s="13">
        <v>0</v>
      </c>
      <c r="BJ97" s="13">
        <v>0</v>
      </c>
      <c r="BK97" s="13">
        <v>0</v>
      </c>
      <c r="BL97" s="13">
        <v>0</v>
      </c>
      <c r="BM97" s="13">
        <v>0</v>
      </c>
      <c r="BN97" s="13">
        <v>0</v>
      </c>
      <c r="BO97" s="13">
        <v>0</v>
      </c>
      <c r="BP97" s="13">
        <v>0</v>
      </c>
      <c r="BQ97" s="13">
        <v>0</v>
      </c>
      <c r="BR97" s="13">
        <v>0</v>
      </c>
      <c r="BS97" s="13">
        <v>0</v>
      </c>
      <c r="BT97" s="13">
        <v>0</v>
      </c>
      <c r="BU97" s="13">
        <v>0</v>
      </c>
      <c r="BV97" s="13">
        <v>0</v>
      </c>
      <c r="BW97" s="13">
        <v>0</v>
      </c>
      <c r="BX97" s="13">
        <v>0</v>
      </c>
      <c r="BY97" s="13">
        <v>0</v>
      </c>
      <c r="BZ97" s="13">
        <v>0</v>
      </c>
      <c r="CA97" s="13">
        <v>0</v>
      </c>
      <c r="CB97" s="13">
        <v>188.44</v>
      </c>
      <c r="IV97"/>
      <c r="IW97"/>
      <c r="IX97"/>
      <c r="IY97"/>
      <c r="IZ97"/>
      <c r="JA97"/>
      <c r="JB97"/>
      <c r="JC97"/>
      <c r="JD97"/>
      <c r="JE97"/>
      <c r="JF97"/>
      <c r="JG97"/>
      <c r="JH97"/>
      <c r="JI97"/>
      <c r="JJ97"/>
      <c r="JK97"/>
      <c r="JL97"/>
      <c r="JM97"/>
      <c r="JN97"/>
      <c r="JO97"/>
      <c r="JP97"/>
      <c r="JQ97"/>
      <c r="JR97"/>
      <c r="JS97"/>
      <c r="JT97"/>
      <c r="JU97"/>
      <c r="JV97"/>
      <c r="JW97"/>
      <c r="JX97"/>
      <c r="JY97"/>
      <c r="JZ97"/>
      <c r="KA97"/>
      <c r="KB97"/>
      <c r="KC97"/>
      <c r="KD97"/>
      <c r="KE97"/>
      <c r="KF97"/>
      <c r="KG97"/>
      <c r="KH97"/>
      <c r="KI97"/>
      <c r="KJ97"/>
      <c r="KK97"/>
      <c r="KL97"/>
      <c r="KM97"/>
      <c r="KN97"/>
      <c r="KO97"/>
      <c r="KP97"/>
      <c r="KQ97"/>
      <c r="KR97"/>
      <c r="KS97"/>
      <c r="KT97"/>
      <c r="KU97"/>
      <c r="KV97"/>
      <c r="KW97"/>
      <c r="KX97"/>
      <c r="KY97"/>
      <c r="KZ97"/>
      <c r="LA97"/>
      <c r="LB97"/>
      <c r="LC97"/>
    </row>
    <row r="98" spans="1:315" s="5" customFormat="1" ht="12.75" customHeight="1">
      <c r="A98" s="14" t="str">
        <f>"пром."</f>
        <v>пром.</v>
      </c>
      <c r="B98" s="15" t="s">
        <v>101</v>
      </c>
      <c r="C98" s="16" t="str">
        <f>"65"</f>
        <v>65</v>
      </c>
      <c r="D98" s="16">
        <v>4.24</v>
      </c>
      <c r="E98" s="16">
        <v>0</v>
      </c>
      <c r="F98" s="16">
        <v>1.42</v>
      </c>
      <c r="G98" s="16">
        <v>1.42</v>
      </c>
      <c r="H98" s="16">
        <v>34.65</v>
      </c>
      <c r="I98" s="16">
        <v>167.39449999999999</v>
      </c>
      <c r="J98" s="16">
        <v>0.33</v>
      </c>
      <c r="K98" s="16">
        <v>0</v>
      </c>
      <c r="L98" s="16">
        <v>0</v>
      </c>
      <c r="M98" s="16">
        <v>0</v>
      </c>
      <c r="N98" s="16">
        <v>2.15</v>
      </c>
      <c r="O98" s="16">
        <v>30.42</v>
      </c>
      <c r="P98" s="16">
        <v>2.08</v>
      </c>
      <c r="Q98" s="16">
        <v>0</v>
      </c>
      <c r="R98" s="16">
        <v>0</v>
      </c>
      <c r="S98" s="16">
        <v>0.2</v>
      </c>
      <c r="T98" s="16">
        <v>1.04</v>
      </c>
      <c r="U98" s="16">
        <v>181.25</v>
      </c>
      <c r="V98" s="16">
        <v>52.79</v>
      </c>
      <c r="W98" s="16">
        <v>9.3000000000000007</v>
      </c>
      <c r="X98" s="16">
        <v>14.37</v>
      </c>
      <c r="Y98" s="16">
        <v>37.020000000000003</v>
      </c>
      <c r="Z98" s="16">
        <v>1</v>
      </c>
      <c r="AA98" s="16">
        <v>0</v>
      </c>
      <c r="AB98" s="16">
        <v>0</v>
      </c>
      <c r="AC98" s="16">
        <v>0</v>
      </c>
      <c r="AD98" s="16">
        <v>1.1100000000000001</v>
      </c>
      <c r="AE98" s="16">
        <v>0.08</v>
      </c>
      <c r="AF98" s="16">
        <v>0.03</v>
      </c>
      <c r="AG98" s="16">
        <v>0.88</v>
      </c>
      <c r="AH98" s="16">
        <v>1.95</v>
      </c>
      <c r="AI98" s="16">
        <v>0</v>
      </c>
      <c r="AJ98" s="5">
        <v>0</v>
      </c>
      <c r="AK98" s="5">
        <v>210.37</v>
      </c>
      <c r="AL98" s="5">
        <v>218.28</v>
      </c>
      <c r="AM98" s="5">
        <v>334.21</v>
      </c>
      <c r="AN98" s="5">
        <v>112.53</v>
      </c>
      <c r="AO98" s="5">
        <v>66.16</v>
      </c>
      <c r="AP98" s="5">
        <v>132.33000000000001</v>
      </c>
      <c r="AQ98" s="5">
        <v>49.76</v>
      </c>
      <c r="AR98" s="5">
        <v>237.51</v>
      </c>
      <c r="AS98" s="5">
        <v>147.6</v>
      </c>
      <c r="AT98" s="5">
        <v>205.28</v>
      </c>
      <c r="AU98" s="5">
        <v>170.22</v>
      </c>
      <c r="AV98" s="5">
        <v>91.05</v>
      </c>
      <c r="AW98" s="5">
        <v>158.34</v>
      </c>
      <c r="AX98" s="5">
        <v>1314.79</v>
      </c>
      <c r="AY98" s="5">
        <v>0</v>
      </c>
      <c r="AZ98" s="5">
        <v>428.08</v>
      </c>
      <c r="BA98" s="5">
        <v>187.18</v>
      </c>
      <c r="BB98" s="5">
        <v>125.54</v>
      </c>
      <c r="BC98" s="5">
        <v>97.83</v>
      </c>
      <c r="BD98" s="5">
        <v>0</v>
      </c>
      <c r="BE98" s="5">
        <v>0</v>
      </c>
      <c r="BF98" s="5">
        <v>0</v>
      </c>
      <c r="BG98" s="5">
        <v>0</v>
      </c>
      <c r="BH98" s="5">
        <v>0</v>
      </c>
      <c r="BI98" s="5">
        <v>0.01</v>
      </c>
      <c r="BJ98" s="5">
        <v>0</v>
      </c>
      <c r="BK98" s="5">
        <v>0.16</v>
      </c>
      <c r="BL98" s="5">
        <v>0</v>
      </c>
      <c r="BM98" s="5">
        <v>7.0000000000000007E-2</v>
      </c>
      <c r="BN98" s="5">
        <v>0</v>
      </c>
      <c r="BO98" s="5">
        <v>0</v>
      </c>
      <c r="BP98" s="5">
        <v>0</v>
      </c>
      <c r="BQ98" s="5">
        <v>0</v>
      </c>
      <c r="BR98" s="5">
        <v>0</v>
      </c>
      <c r="BS98" s="5">
        <v>0.56000000000000005</v>
      </c>
      <c r="BT98" s="5">
        <v>0</v>
      </c>
      <c r="BU98" s="5">
        <v>0</v>
      </c>
      <c r="BV98" s="5">
        <v>0.42</v>
      </c>
      <c r="BW98" s="5">
        <v>0.01</v>
      </c>
      <c r="BX98" s="5">
        <v>0</v>
      </c>
      <c r="BY98" s="5">
        <v>0</v>
      </c>
      <c r="BZ98" s="5">
        <v>0</v>
      </c>
      <c r="CA98" s="5">
        <v>0</v>
      </c>
      <c r="CB98" s="5">
        <v>11.31</v>
      </c>
      <c r="IV98"/>
      <c r="IW98"/>
      <c r="IX98"/>
      <c r="IY98"/>
      <c r="IZ98"/>
      <c r="JA98"/>
      <c r="JB98"/>
      <c r="JC98"/>
      <c r="JD98"/>
      <c r="JE98"/>
      <c r="JF98"/>
      <c r="JG98"/>
      <c r="JH98"/>
      <c r="JI98"/>
      <c r="JJ98"/>
      <c r="JK98"/>
      <c r="JL98"/>
      <c r="JM98"/>
      <c r="JN98"/>
      <c r="JO98"/>
      <c r="JP98"/>
      <c r="JQ98"/>
      <c r="JR98"/>
      <c r="JS98"/>
      <c r="JT98"/>
      <c r="JU98"/>
      <c r="JV98"/>
      <c r="JW98"/>
      <c r="JX98"/>
      <c r="JY98"/>
      <c r="JZ98"/>
      <c r="KA98"/>
      <c r="KB98"/>
      <c r="KC98"/>
      <c r="KD98"/>
      <c r="KE98"/>
      <c r="KF98"/>
      <c r="KG98"/>
      <c r="KH98"/>
      <c r="KI98"/>
      <c r="KJ98"/>
      <c r="KK98"/>
      <c r="KL98"/>
      <c r="KM98"/>
      <c r="KN98"/>
      <c r="KO98"/>
      <c r="KP98"/>
      <c r="KQ98"/>
      <c r="KR98"/>
      <c r="KS98"/>
      <c r="KT98"/>
      <c r="KU98"/>
      <c r="KV98"/>
      <c r="KW98"/>
      <c r="KX98"/>
      <c r="KY98"/>
      <c r="KZ98"/>
      <c r="LA98"/>
      <c r="LB98"/>
      <c r="LC98"/>
    </row>
    <row r="99" spans="1:315" s="20" customFormat="1" ht="12.75" customHeight="1">
      <c r="A99" s="17"/>
      <c r="B99" s="18" t="s">
        <v>94</v>
      </c>
      <c r="C99" s="19"/>
      <c r="D99" s="19">
        <v>19.71</v>
      </c>
      <c r="E99" s="19">
        <v>10.86</v>
      </c>
      <c r="F99" s="19">
        <v>15.76</v>
      </c>
      <c r="G99" s="19">
        <v>2.09</v>
      </c>
      <c r="H99" s="19">
        <v>91.46</v>
      </c>
      <c r="I99" s="19">
        <v>576.76</v>
      </c>
      <c r="J99" s="19">
        <v>8.08</v>
      </c>
      <c r="K99" s="19">
        <v>0.11</v>
      </c>
      <c r="L99" s="19">
        <v>0</v>
      </c>
      <c r="M99" s="19">
        <v>0</v>
      </c>
      <c r="N99" s="19">
        <v>26.2</v>
      </c>
      <c r="O99" s="19">
        <v>59.45</v>
      </c>
      <c r="P99" s="19">
        <v>5.81</v>
      </c>
      <c r="Q99" s="19">
        <v>0</v>
      </c>
      <c r="R99" s="19">
        <v>0</v>
      </c>
      <c r="S99" s="19">
        <v>0.4</v>
      </c>
      <c r="T99" s="19">
        <v>4.17</v>
      </c>
      <c r="U99" s="19">
        <v>584.69000000000005</v>
      </c>
      <c r="V99" s="19">
        <v>473.81</v>
      </c>
      <c r="W99" s="19">
        <v>292</v>
      </c>
      <c r="X99" s="19">
        <v>66.52</v>
      </c>
      <c r="Y99" s="19">
        <v>426.74</v>
      </c>
      <c r="Z99" s="19">
        <v>3.03</v>
      </c>
      <c r="AA99" s="19">
        <v>144</v>
      </c>
      <c r="AB99" s="19">
        <v>53</v>
      </c>
      <c r="AC99" s="19">
        <v>170.5</v>
      </c>
      <c r="AD99" s="19">
        <v>2.15</v>
      </c>
      <c r="AE99" s="19">
        <v>0.27</v>
      </c>
      <c r="AF99" s="19">
        <v>0.49</v>
      </c>
      <c r="AG99" s="19">
        <v>2.21</v>
      </c>
      <c r="AH99" s="19">
        <v>7.35</v>
      </c>
      <c r="AI99" s="19">
        <v>1.04</v>
      </c>
      <c r="AJ99" s="20">
        <v>0</v>
      </c>
      <c r="AK99" s="20">
        <v>1059.7</v>
      </c>
      <c r="AL99" s="20">
        <v>986.68</v>
      </c>
      <c r="AM99" s="20">
        <v>1539.8</v>
      </c>
      <c r="AN99" s="20">
        <v>1066.5899999999999</v>
      </c>
      <c r="AO99" s="20">
        <v>453.84</v>
      </c>
      <c r="AP99" s="20">
        <v>745.64</v>
      </c>
      <c r="AQ99" s="20">
        <v>272.35000000000002</v>
      </c>
      <c r="AR99" s="20">
        <v>1025</v>
      </c>
      <c r="AS99" s="20">
        <v>623.64</v>
      </c>
      <c r="AT99" s="20">
        <v>751.6</v>
      </c>
      <c r="AU99" s="20">
        <v>962.94</v>
      </c>
      <c r="AV99" s="20">
        <v>336.79</v>
      </c>
      <c r="AW99" s="20">
        <v>518.57000000000005</v>
      </c>
      <c r="AX99" s="20">
        <v>3156.31</v>
      </c>
      <c r="AY99" s="20">
        <v>5.6</v>
      </c>
      <c r="AZ99" s="20">
        <v>1204.44</v>
      </c>
      <c r="BA99" s="20">
        <v>744.22</v>
      </c>
      <c r="BB99" s="20">
        <v>812.2</v>
      </c>
      <c r="BC99" s="20">
        <v>359.42</v>
      </c>
      <c r="BD99" s="20">
        <v>0.12</v>
      </c>
      <c r="BE99" s="20">
        <v>0.05</v>
      </c>
      <c r="BF99" s="20">
        <v>0.03</v>
      </c>
      <c r="BG99" s="20">
        <v>7.0000000000000007E-2</v>
      </c>
      <c r="BH99" s="20">
        <v>0.08</v>
      </c>
      <c r="BI99" s="20">
        <v>0.36</v>
      </c>
      <c r="BJ99" s="20">
        <v>0</v>
      </c>
      <c r="BK99" s="20">
        <v>1.1299999999999999</v>
      </c>
      <c r="BL99" s="20">
        <v>0</v>
      </c>
      <c r="BM99" s="20">
        <v>0.37</v>
      </c>
      <c r="BN99" s="20">
        <v>0</v>
      </c>
      <c r="BO99" s="20">
        <v>0</v>
      </c>
      <c r="BP99" s="20">
        <v>0</v>
      </c>
      <c r="BQ99" s="20">
        <v>7.0000000000000007E-2</v>
      </c>
      <c r="BR99" s="20">
        <v>0.11</v>
      </c>
      <c r="BS99" s="20">
        <v>1.35</v>
      </c>
      <c r="BT99" s="20">
        <v>0</v>
      </c>
      <c r="BU99" s="20">
        <v>0</v>
      </c>
      <c r="BV99" s="20">
        <v>0.46</v>
      </c>
      <c r="BW99" s="20">
        <v>0.01</v>
      </c>
      <c r="BX99" s="20">
        <v>0</v>
      </c>
      <c r="BY99" s="20">
        <v>0</v>
      </c>
      <c r="BZ99" s="20">
        <v>0</v>
      </c>
      <c r="CA99" s="20">
        <v>0</v>
      </c>
      <c r="CB99" s="20">
        <v>451.05</v>
      </c>
      <c r="IV99"/>
      <c r="IW99"/>
      <c r="IX99"/>
      <c r="IY99"/>
      <c r="IZ99"/>
      <c r="JA99"/>
      <c r="JB99"/>
      <c r="JC99"/>
      <c r="JD99"/>
      <c r="JE99"/>
      <c r="JF99"/>
      <c r="JG99"/>
      <c r="JH99"/>
      <c r="JI99"/>
      <c r="JJ99"/>
      <c r="JK99"/>
      <c r="JL99"/>
      <c r="JM99"/>
      <c r="JN99"/>
      <c r="JO99"/>
      <c r="JP99"/>
      <c r="JQ99"/>
      <c r="JR99"/>
      <c r="JS99"/>
      <c r="JT99"/>
      <c r="JU99"/>
      <c r="JV99"/>
      <c r="JW99"/>
      <c r="JX99"/>
      <c r="JY99"/>
      <c r="JZ99"/>
      <c r="KA99"/>
      <c r="KB99"/>
      <c r="KC99"/>
      <c r="KD99"/>
      <c r="KE99"/>
      <c r="KF99"/>
      <c r="KG99"/>
      <c r="KH99"/>
      <c r="KI99"/>
      <c r="KJ99"/>
      <c r="KK99"/>
      <c r="KL99"/>
      <c r="KM99"/>
      <c r="KN99"/>
      <c r="KO99"/>
      <c r="KP99"/>
      <c r="KQ99"/>
      <c r="KR99"/>
      <c r="KS99"/>
      <c r="KT99"/>
      <c r="KU99"/>
      <c r="KV99"/>
      <c r="KW99"/>
      <c r="KX99"/>
      <c r="KY99"/>
      <c r="KZ99"/>
      <c r="LA99"/>
      <c r="LB99"/>
      <c r="LC99"/>
    </row>
    <row r="100" spans="1:315" s="20" customFormat="1" ht="12.75" customHeight="1">
      <c r="A100" s="17"/>
      <c r="B100" s="18" t="s">
        <v>95</v>
      </c>
      <c r="C100" s="19"/>
      <c r="D100" s="19">
        <v>19.71</v>
      </c>
      <c r="E100" s="19">
        <v>10.86</v>
      </c>
      <c r="F100" s="19">
        <v>15.76</v>
      </c>
      <c r="G100" s="19">
        <v>2.09</v>
      </c>
      <c r="H100" s="19">
        <v>91.46</v>
      </c>
      <c r="I100" s="19">
        <v>576.76</v>
      </c>
      <c r="J100" s="19">
        <v>8.08</v>
      </c>
      <c r="K100" s="19">
        <v>0.11</v>
      </c>
      <c r="L100" s="19">
        <v>0</v>
      </c>
      <c r="M100" s="19">
        <v>0</v>
      </c>
      <c r="N100" s="19">
        <v>26.2</v>
      </c>
      <c r="O100" s="19">
        <v>59.45</v>
      </c>
      <c r="P100" s="19">
        <v>5.81</v>
      </c>
      <c r="Q100" s="19">
        <v>0</v>
      </c>
      <c r="R100" s="19">
        <v>0</v>
      </c>
      <c r="S100" s="19">
        <v>0.4</v>
      </c>
      <c r="T100" s="19">
        <v>4.17</v>
      </c>
      <c r="U100" s="19">
        <v>584.69000000000005</v>
      </c>
      <c r="V100" s="19">
        <v>473.81</v>
      </c>
      <c r="W100" s="19">
        <v>292</v>
      </c>
      <c r="X100" s="19">
        <v>66.52</v>
      </c>
      <c r="Y100" s="19">
        <v>426.74</v>
      </c>
      <c r="Z100" s="19">
        <v>3.03</v>
      </c>
      <c r="AA100" s="19">
        <v>144</v>
      </c>
      <c r="AB100" s="19">
        <v>53</v>
      </c>
      <c r="AC100" s="19">
        <v>170.5</v>
      </c>
      <c r="AD100" s="19">
        <v>2.15</v>
      </c>
      <c r="AE100" s="19">
        <v>0.27</v>
      </c>
      <c r="AF100" s="19">
        <v>0.49</v>
      </c>
      <c r="AG100" s="19">
        <v>2.21</v>
      </c>
      <c r="AH100" s="19">
        <v>7.35</v>
      </c>
      <c r="AI100" s="19">
        <v>1.04</v>
      </c>
      <c r="AJ100" s="20">
        <v>0</v>
      </c>
      <c r="AK100" s="20">
        <v>1059.7</v>
      </c>
      <c r="AL100" s="20">
        <v>986.68</v>
      </c>
      <c r="AM100" s="20">
        <v>1539.8</v>
      </c>
      <c r="AN100" s="20">
        <v>1066.5899999999999</v>
      </c>
      <c r="AO100" s="20">
        <v>453.84</v>
      </c>
      <c r="AP100" s="20">
        <v>745.64</v>
      </c>
      <c r="AQ100" s="20">
        <v>272.35000000000002</v>
      </c>
      <c r="AR100" s="20">
        <v>1025</v>
      </c>
      <c r="AS100" s="20">
        <v>623.64</v>
      </c>
      <c r="AT100" s="20">
        <v>751.6</v>
      </c>
      <c r="AU100" s="20">
        <v>962.94</v>
      </c>
      <c r="AV100" s="20">
        <v>336.79</v>
      </c>
      <c r="AW100" s="20">
        <v>518.57000000000005</v>
      </c>
      <c r="AX100" s="20">
        <v>3156.31</v>
      </c>
      <c r="AY100" s="20">
        <v>5.6</v>
      </c>
      <c r="AZ100" s="20">
        <v>1204.44</v>
      </c>
      <c r="BA100" s="20">
        <v>744.22</v>
      </c>
      <c r="BB100" s="20">
        <v>812.2</v>
      </c>
      <c r="BC100" s="20">
        <v>359.42</v>
      </c>
      <c r="BD100" s="20">
        <v>0.12</v>
      </c>
      <c r="BE100" s="20">
        <v>0.05</v>
      </c>
      <c r="BF100" s="20">
        <v>0.03</v>
      </c>
      <c r="BG100" s="20">
        <v>7.0000000000000007E-2</v>
      </c>
      <c r="BH100" s="20">
        <v>0.08</v>
      </c>
      <c r="BI100" s="20">
        <v>0.36</v>
      </c>
      <c r="BJ100" s="20">
        <v>0</v>
      </c>
      <c r="BK100" s="20">
        <v>1.1299999999999999</v>
      </c>
      <c r="BL100" s="20">
        <v>0</v>
      </c>
      <c r="BM100" s="20">
        <v>0.37</v>
      </c>
      <c r="BN100" s="20">
        <v>0</v>
      </c>
      <c r="BO100" s="20">
        <v>0</v>
      </c>
      <c r="BP100" s="20">
        <v>0</v>
      </c>
      <c r="BQ100" s="20">
        <v>7.0000000000000007E-2</v>
      </c>
      <c r="BR100" s="20">
        <v>0.11</v>
      </c>
      <c r="BS100" s="20">
        <v>1.35</v>
      </c>
      <c r="BT100" s="20">
        <v>0</v>
      </c>
      <c r="BU100" s="20">
        <v>0</v>
      </c>
      <c r="BV100" s="20">
        <v>0.46</v>
      </c>
      <c r="BW100" s="20">
        <v>0.01</v>
      </c>
      <c r="BX100" s="20">
        <v>0</v>
      </c>
      <c r="BY100" s="20">
        <v>0</v>
      </c>
      <c r="BZ100" s="20">
        <v>0</v>
      </c>
      <c r="CA100" s="20">
        <v>0</v>
      </c>
      <c r="CB100" s="20">
        <v>451.05</v>
      </c>
      <c r="IV100"/>
      <c r="IW100"/>
      <c r="IX100"/>
      <c r="IY100"/>
      <c r="IZ100"/>
      <c r="JA100"/>
      <c r="JB100"/>
      <c r="JC100"/>
      <c r="JD100"/>
      <c r="JE100"/>
      <c r="JF100"/>
      <c r="JG100"/>
      <c r="JH100"/>
      <c r="JI100"/>
      <c r="JJ100"/>
      <c r="JK100"/>
      <c r="JL100"/>
      <c r="JM100"/>
      <c r="JN100"/>
      <c r="JO100"/>
      <c r="JP100"/>
      <c r="JQ100"/>
      <c r="JR100"/>
      <c r="JS100"/>
      <c r="JT100"/>
      <c r="JU100"/>
      <c r="JV100"/>
      <c r="JW100"/>
      <c r="JX100"/>
      <c r="JY100"/>
      <c r="JZ100"/>
      <c r="KA100"/>
      <c r="KB100"/>
      <c r="KC100"/>
      <c r="KD100"/>
      <c r="KE100"/>
      <c r="KF100"/>
      <c r="KG100"/>
      <c r="KH100"/>
      <c r="KI100"/>
      <c r="KJ100"/>
      <c r="KK100"/>
      <c r="KL100"/>
      <c r="KM100"/>
      <c r="KN100"/>
      <c r="KO100"/>
      <c r="KP100"/>
      <c r="KQ100"/>
      <c r="KR100"/>
      <c r="KS100"/>
      <c r="KT100"/>
      <c r="KU100"/>
      <c r="KV100"/>
      <c r="KW100"/>
      <c r="KX100"/>
      <c r="KY100"/>
      <c r="KZ100"/>
      <c r="LA100"/>
      <c r="LB100"/>
      <c r="LC100"/>
    </row>
    <row r="101" spans="1:315" s="20" customFormat="1" ht="12.75" customHeight="1">
      <c r="A101" s="17"/>
      <c r="B101" s="18" t="s">
        <v>128</v>
      </c>
      <c r="C101" s="19"/>
      <c r="D101" s="19">
        <f>$D$12+$D$22+$D$32+$D$42+$D$51+$D$62+$D$71+$D$81+$D$91+$D$100</f>
        <v>276.32</v>
      </c>
      <c r="E101" s="19">
        <f>$E$12+$E$22+$E$32+$E$42+$E$51+$E$62+$E$71+$E$81+$E$91+$E$100</f>
        <v>135.76</v>
      </c>
      <c r="F101" s="19">
        <f>$F$12+$F$22+$F$32+$F$42+$F$51+$F$62+$F$71+$F$81+$F$91+$F$100</f>
        <v>166.98</v>
      </c>
      <c r="G101" s="19">
        <f>$G$12+$G$22+$G$32+$G$42+$G$51+$G$62+$G$71+$G$81+$G$91+$G$100</f>
        <v>56.66</v>
      </c>
      <c r="H101" s="19">
        <f>$H$12+$H$22+$H$32+$H$42+$H$51+$H$62+$H$71+$H$81+$H$91+$H$100</f>
        <v>980.24</v>
      </c>
      <c r="I101" s="19">
        <f>$I$12+$I$22+$I$32+$I$42+$I$51+$I$62+$I$71+$I$81+$I$91+$I$100</f>
        <v>6384.4800000000005</v>
      </c>
      <c r="J101" s="19">
        <f>$J$12+$J$22+$J$32+$J$42+$J$51+$J$62+$J$71+$J$81+$J$91+$J$100</f>
        <v>69.97</v>
      </c>
      <c r="K101" s="19">
        <f>$K$12+$K$22+$K$32+$K$42+$K$51+$K$62+$K$71+$K$81+$K$91+$K$100</f>
        <v>29.74</v>
      </c>
      <c r="L101" s="19">
        <f>$L$12+$L$22+$L$32+$L$42+$L$51+$L$62+$L$71+$L$81+$L$91+$L$100</f>
        <v>0</v>
      </c>
      <c r="M101" s="19">
        <f>$M$12+$M$22+$M$32+$M$42+$M$51+$M$62+$M$71+$M$81+$M$91+$M$100</f>
        <v>0</v>
      </c>
      <c r="N101" s="19">
        <f>$N$12+$N$22+$N$32+$N$42+$N$51+$N$62+$N$71+$N$81+$N$91+$N$100</f>
        <v>345.52</v>
      </c>
      <c r="O101" s="19">
        <f>$O$12+$O$22+$O$32+$O$42+$O$51+$O$62+$O$71+$O$81+$O$91+$O$100</f>
        <v>558.20000000000005</v>
      </c>
      <c r="P101" s="19">
        <f>$P$12+$P$22+$P$32+$P$42+$P$51+$P$62+$P$71+$P$81+$P$91+$P$100</f>
        <v>76.490000000000009</v>
      </c>
      <c r="Q101" s="19">
        <f>$Q$12+$Q$22+$Q$32+$Q$42+$Q$51+$Q$62+$Q$71+$Q$81+$Q$91+$Q$100</f>
        <v>0</v>
      </c>
      <c r="R101" s="19">
        <f>$R$12+$R$22+$R$32+$R$42+$R$51+$R$62+$R$71+$R$81+$R$91+$R$100</f>
        <v>0</v>
      </c>
      <c r="S101" s="19">
        <f>$S$12+$S$22+$S$32+$S$42+$S$51+$S$62+$S$71+$S$81+$S$91+$S$100</f>
        <v>7.28</v>
      </c>
      <c r="T101" s="19">
        <f>$T$12+$T$22+$T$32+$T$42+$T$51+$T$62+$T$71+$T$81+$T$91+$T$100</f>
        <v>73.83</v>
      </c>
      <c r="U101" s="19">
        <f>$U$12+$U$22+$U$32+$U$42+$U$51+$U$62+$U$71+$U$81+$U$91+$U$100</f>
        <v>5107.3099999999995</v>
      </c>
      <c r="V101" s="19">
        <f>$V$12+$V$22+$V$32+$V$42+$V$51+$V$62+$V$71+$V$81+$V$91+$V$100</f>
        <v>10245.179999999998</v>
      </c>
      <c r="W101" s="19">
        <f>$W$12+$W$22+$W$32+$W$42+$W$51+$W$62+$W$71+$W$81+$W$91+$W$100</f>
        <v>3573.28</v>
      </c>
      <c r="X101" s="19">
        <f>$X$12+$X$22+$X$32+$X$42+$X$51+$X$62+$X$71+$X$81+$X$91+$X$100</f>
        <v>1397.53</v>
      </c>
      <c r="Y101" s="19">
        <f>$Y$12+$Y$22+$Y$32+$Y$42+$Y$51+$Y$62+$Y$71+$Y$81+$Y$91+$Y$100</f>
        <v>3855.04</v>
      </c>
      <c r="Z101" s="19">
        <f>$Z$12+$Z$22+$Z$32+$Z$42+$Z$51+$Z$62+$Z$71+$Z$81+$Z$91+$Z$100</f>
        <v>111.14999999999999</v>
      </c>
      <c r="AA101" s="19">
        <f>$AA$12+$AA$22+$AA$32+$AA$42+$AA$51+$AA$62+$AA$71+$AA$81+$AA$91+$AA$100</f>
        <v>21722.25</v>
      </c>
      <c r="AB101" s="19">
        <f>$AB$12+$AB$22+$AB$32+$AB$42+$AB$51+$AB$62+$AB$71+$AB$81+$AB$91+$AB$100</f>
        <v>15988.039999999999</v>
      </c>
      <c r="AC101" s="19">
        <f>$AC$12+$AC$22+$AC$32+$AC$42+$AC$51+$AC$62+$AC$71+$AC$81+$AC$91+$AC$100</f>
        <v>15826.82</v>
      </c>
      <c r="AD101" s="19">
        <f>$AD$12+$AD$22+$AD$32+$AD$42+$AD$51+$AD$62+$AD$71+$AD$81+$AD$91+$AD$100</f>
        <v>45.89</v>
      </c>
      <c r="AE101" s="19">
        <f>$AE$12+$AE$22+$AE$32+$AE$42+$AE$51+$AE$62+$AE$71+$AE$81+$AE$91+$AE$100</f>
        <v>3.43</v>
      </c>
      <c r="AF101" s="19">
        <f>$AF$12+$AF$22+$AF$32+$AF$42+$AF$51+$AF$62+$AF$71+$AF$81+$AF$91+$AF$100</f>
        <v>8.66</v>
      </c>
      <c r="AG101" s="19">
        <f>$AG$12+$AG$22+$AG$32+$AG$42+$AG$51+$AG$62+$AG$71+$AG$81+$AG$91+$AG$100</f>
        <v>39.619999999999997</v>
      </c>
      <c r="AH101" s="19">
        <f>$AH$12+$AH$22+$AH$32+$AH$42+$AH$51+$AH$62+$AH$71+$AH$81+$AH$91+$AH$100</f>
        <v>115.72999999999999</v>
      </c>
      <c r="AI101" s="19">
        <f>$AI$12+$AI$22+$AI$32+$AI$42+$AI$51+$AI$62+$AI$71+$AI$81+$AI$91+$AI$100</f>
        <v>189.69999999999996</v>
      </c>
      <c r="AJ101" s="20">
        <f>$AJ$12+$AJ$22+$AJ$32+$AJ$42+$AJ$51+$AJ$62+$AJ$71+$AJ$81+$AJ$91+$AJ$100</f>
        <v>0</v>
      </c>
      <c r="AK101" s="20">
        <f>$AK$12+$AK$22+$AK$32+$AK$42+$AK$51+$AK$62+$AK$71+$AK$81+$AK$91+$AK$100</f>
        <v>11178.819999999998</v>
      </c>
      <c r="AL101" s="20">
        <f>$AL$12+$AL$22+$AL$32+$AL$42+$AL$51+$AL$62+$AL$71+$AL$81+$AL$91+$AL$100</f>
        <v>9319.1999999999989</v>
      </c>
      <c r="AM101" s="20">
        <f>$AM$12+$AM$22+$AM$32+$AM$42+$AM$51+$AM$62+$AM$71+$AM$81+$AM$91+$AM$100</f>
        <v>16588.8</v>
      </c>
      <c r="AN101" s="20">
        <f>$AN$12+$AN$22+$AN$32+$AN$42+$AN$51+$AN$62+$AN$71+$AN$81+$AN$91+$AN$100</f>
        <v>13398.770000000002</v>
      </c>
      <c r="AO101" s="20">
        <f>$AO$12+$AO$22+$AO$32+$AO$42+$AO$51+$AO$62+$AO$71+$AO$81+$AO$91+$AO$100</f>
        <v>4545.38</v>
      </c>
      <c r="AP101" s="20">
        <f>$AP$12+$AP$22+$AP$32+$AP$42+$AP$51+$AP$62+$AP$71+$AP$81+$AP$91+$AP$100</f>
        <v>8059.3600000000006</v>
      </c>
      <c r="AQ101" s="20">
        <f>$AQ$12+$AQ$22+$AQ$32+$AQ$42+$AQ$51+$AQ$62+$AQ$71+$AQ$81+$AQ$91+$AQ$100</f>
        <v>2640.33</v>
      </c>
      <c r="AR101" s="20">
        <f>$AR$12+$AR$22+$AR$32+$AR$42+$AR$51+$AR$62+$AR$71+$AR$81+$AR$91+$AR$100</f>
        <v>9395.07</v>
      </c>
      <c r="AS101" s="20">
        <f>$AS$12+$AS$22+$AS$32+$AS$42+$AS$51+$AS$62+$AS$71+$AS$81+$AS$91+$AS$100</f>
        <v>5877.5700000000006</v>
      </c>
      <c r="AT101" s="20">
        <f>$AT$12+$AT$22+$AT$32+$AT$42+$AT$51+$AT$62+$AT$71+$AT$81+$AT$91+$AT$100</f>
        <v>6704.6700000000019</v>
      </c>
      <c r="AU101" s="20">
        <f>$AU$12+$AU$22+$AU$32+$AU$42+$AU$51+$AU$62+$AU$71+$AU$81+$AU$91+$AU$100</f>
        <v>8502.3399999999983</v>
      </c>
      <c r="AV101" s="20">
        <f>$AV$12+$AV$22+$AV$32+$AV$42+$AV$51+$AV$62+$AV$71+$AV$81+$AV$91+$AV$100</f>
        <v>5124.2700000000004</v>
      </c>
      <c r="AW101" s="20">
        <f>$AW$12+$AW$22+$AW$32+$AW$42+$AW$51+$AW$62+$AW$71+$AW$81+$AW$91+$AW$100</f>
        <v>5016.5499999999993</v>
      </c>
      <c r="AX101" s="20">
        <f>$AX$12+$AX$22+$AX$32+$AX$42+$AX$51+$AX$62+$AX$71+$AX$81+$AX$91+$AX$100</f>
        <v>26867.45</v>
      </c>
      <c r="AY101" s="20">
        <f>$AY$12+$AY$22+$AY$32+$AY$42+$AY$51+$AY$62+$AY$71+$AY$81+$AY$91+$AY$100</f>
        <v>390.96000000000004</v>
      </c>
      <c r="AZ101" s="20">
        <f>$AZ$12+$AZ$22+$AZ$32+$AZ$42+$AZ$51+$AZ$62+$AZ$71+$AZ$81+$AZ$91+$AZ$100</f>
        <v>8273.58</v>
      </c>
      <c r="BA101" s="20">
        <f>$BA$12+$BA$22+$BA$32+$BA$42+$BA$51+$BA$62+$BA$71+$BA$81+$BA$91+$BA$100</f>
        <v>5869.9000000000015</v>
      </c>
      <c r="BB101" s="20">
        <f>$BB$12+$BB$22+$BB$32+$BB$42+$BB$51+$BB$62+$BB$71+$BB$81+$BB$91+$BB$100</f>
        <v>6476.23</v>
      </c>
      <c r="BC101" s="20">
        <f>$BC$12+$BC$22+$BC$32+$BC$42+$BC$51+$BC$62+$BC$71+$BC$81+$BC$91+$BC$100</f>
        <v>2563.2400000000002</v>
      </c>
      <c r="BD101" s="20">
        <f>$BD$12+$BD$22+$BD$32+$BD$42+$BD$51+$BD$62+$BD$71+$BD$81+$BD$91+$BD$100</f>
        <v>1.1800000000000002</v>
      </c>
      <c r="BE101" s="20">
        <f>$BE$12+$BE$22+$BE$32+$BE$42+$BE$51+$BE$62+$BE$71+$BE$81+$BE$91+$BE$100</f>
        <v>0.52999999999999992</v>
      </c>
      <c r="BF101" s="20">
        <f>$BF$12+$BF$22+$BF$32+$BF$42+$BF$51+$BF$62+$BF$71+$BF$81+$BF$91+$BF$100</f>
        <v>0.33000000000000007</v>
      </c>
      <c r="BG101" s="20">
        <f>$BG$12+$BG$22+$BG$32+$BG$42+$BG$51+$BG$62+$BG$71+$BG$81+$BG$91+$BG$100</f>
        <v>0.80000000000000027</v>
      </c>
      <c r="BH101" s="20">
        <f>$BH$12+$BH$22+$BH$32+$BH$42+$BH$51+$BH$62+$BH$71+$BH$81+$BH$91+$BH$100</f>
        <v>0.9</v>
      </c>
      <c r="BI101" s="20">
        <f>$BI$12+$BI$22+$BI$32+$BI$42+$BI$51+$BI$62+$BI$71+$BI$81+$BI$91+$BI$100</f>
        <v>4.04</v>
      </c>
      <c r="BJ101" s="20">
        <f>$BJ$12+$BJ$22+$BJ$32+$BJ$42+$BJ$51+$BJ$62+$BJ$71+$BJ$81+$BJ$91+$BJ$100</f>
        <v>0.03</v>
      </c>
      <c r="BK101" s="20">
        <f>$BK$12+$BK$22+$BK$32+$BK$42+$BK$51+$BK$62+$BK$71+$BK$81+$BK$91+$BK$100</f>
        <v>17.07</v>
      </c>
      <c r="BL101" s="20">
        <f>$BL$12+$BL$22+$BL$32+$BL$42+$BL$51+$BL$62+$BL$71+$BL$81+$BL$91+$BL$100</f>
        <v>0.01</v>
      </c>
      <c r="BM101" s="20">
        <f>$BM$12+$BM$22+$BM$32+$BM$42+$BM$51+$BM$62+$BM$71+$BM$81+$BM$91+$BM$100</f>
        <v>5.95</v>
      </c>
      <c r="BN101" s="20">
        <f>$BN$12+$BN$22+$BN$32+$BN$42+$BN$51+$BN$62+$BN$71+$BN$81+$BN$91+$BN$100</f>
        <v>0.19</v>
      </c>
      <c r="BO101" s="20">
        <f>$BO$12+$BO$22+$BO$32+$BO$42+$BO$51+$BO$62+$BO$71+$BO$81+$BO$91+$BO$100</f>
        <v>0.26</v>
      </c>
      <c r="BP101" s="20">
        <f>$BP$12+$BP$22+$BP$32+$BP$42+$BP$51+$BP$62+$BP$71+$BP$81+$BP$91+$BP$100</f>
        <v>0</v>
      </c>
      <c r="BQ101" s="20">
        <f>$BQ$12+$BQ$22+$BQ$32+$BQ$42+$BQ$51+$BQ$62+$BQ$71+$BQ$81+$BQ$91+$BQ$100</f>
        <v>0.71000000000000019</v>
      </c>
      <c r="BR101" s="20">
        <f>$BR$12+$BR$22+$BR$32+$BR$42+$BR$51+$BR$62+$BR$71+$BR$81+$BR$91+$BR$100</f>
        <v>1.39</v>
      </c>
      <c r="BS101" s="20">
        <f>$BS$12+$BS$22+$BS$32+$BS$42+$BS$51+$BS$62+$BS$71+$BS$81+$BS$91+$BS$100</f>
        <v>23.050000000000004</v>
      </c>
      <c r="BT101" s="20">
        <f>$BT$12+$BT$22+$BT$32+$BT$42+$BT$51+$BT$62+$BT$71+$BT$81+$BT$91+$BT$100</f>
        <v>0.01</v>
      </c>
      <c r="BU101" s="20">
        <f>$BU$12+$BU$22+$BU$32+$BU$42+$BU$51+$BU$62+$BU$71+$BU$81+$BU$91+$BU$100</f>
        <v>0</v>
      </c>
      <c r="BV101" s="20">
        <f>$BV$12+$BV$22+$BV$32+$BV$42+$BV$51+$BV$62+$BV$71+$BV$81+$BV$91+$BV$100</f>
        <v>31.04</v>
      </c>
      <c r="BW101" s="20">
        <f>$BW$12+$BW$22+$BW$32+$BW$42+$BW$51+$BW$62+$BW$71+$BW$81+$BW$91+$BW$100</f>
        <v>6.4899999999999993</v>
      </c>
      <c r="BX101" s="20">
        <f>$BX$12+$BX$22+$BX$32+$BX$42+$BX$51+$BX$62+$BX$71+$BX$81+$BX$91+$BX$100</f>
        <v>0.03</v>
      </c>
      <c r="BY101" s="20">
        <f>$BY$12+$BY$22+$BY$32+$BY$42+$BY$51+$BY$62+$BY$71+$BY$81+$BY$91+$BY$100</f>
        <v>0</v>
      </c>
      <c r="BZ101" s="20">
        <f>$BZ$12+$BZ$22+$BZ$32+$BZ$42+$BZ$51+$BZ$62+$BZ$71+$BZ$81+$BZ$91+$BZ$100</f>
        <v>0</v>
      </c>
      <c r="CA101" s="20">
        <f>$CA$12+$CA$22+$CA$32+$CA$42+$CA$51+$CA$62+$CA$71+$CA$81+$CA$91+$CA$100</f>
        <v>0</v>
      </c>
      <c r="CB101" s="20">
        <f>$CB$12+$CB$22+$CB$32+$CB$42+$CB$51+$CB$62+$CB$71+$CB$81+$CB$91+$CB$100</f>
        <v>4267.1599999999989</v>
      </c>
      <c r="IV101"/>
      <c r="IW101"/>
      <c r="IX101"/>
      <c r="IY101"/>
      <c r="IZ101"/>
      <c r="JA101"/>
      <c r="JB101"/>
      <c r="JC101"/>
      <c r="JD101"/>
      <c r="JE101"/>
      <c r="JF101"/>
      <c r="JG101"/>
      <c r="JH101"/>
      <c r="JI101"/>
      <c r="JJ101"/>
      <c r="JK101"/>
      <c r="JL101"/>
      <c r="JM101"/>
      <c r="JN101"/>
      <c r="JO101"/>
      <c r="JP101"/>
      <c r="JQ101"/>
      <c r="JR101"/>
      <c r="JS101"/>
      <c r="JT101"/>
      <c r="JU101"/>
      <c r="JV101"/>
      <c r="JW101"/>
      <c r="JX101"/>
      <c r="JY101"/>
      <c r="JZ101"/>
      <c r="KA101"/>
      <c r="KB101"/>
      <c r="KC101"/>
      <c r="KD101"/>
      <c r="KE101"/>
      <c r="KF101"/>
      <c r="KG101"/>
      <c r="KH101"/>
      <c r="KI101"/>
      <c r="KJ101"/>
      <c r="KK101"/>
      <c r="KL101"/>
      <c r="KM101"/>
      <c r="KN101"/>
      <c r="KO101"/>
      <c r="KP101"/>
      <c r="KQ101"/>
      <c r="KR101"/>
      <c r="KS101"/>
      <c r="KT101"/>
      <c r="KU101"/>
      <c r="KV101"/>
      <c r="KW101"/>
      <c r="KX101"/>
      <c r="KY101"/>
      <c r="KZ101"/>
      <c r="LA101"/>
      <c r="LB101"/>
      <c r="LC101"/>
    </row>
    <row r="102" spans="1:315" ht="12.75" customHeight="1">
      <c r="A102" s="7" t="s">
        <v>131</v>
      </c>
    </row>
    <row r="116" spans="1:1" ht="12.75" customHeight="1">
      <c r="A116" s="23" t="s">
        <v>132</v>
      </c>
    </row>
    <row r="117" spans="1:1" ht="12.75" customHeight="1">
      <c r="A117" s="23" t="s">
        <v>133</v>
      </c>
    </row>
    <row r="118" spans="1:1" ht="12.75" customHeight="1">
      <c r="A118" s="23" t="s">
        <v>134</v>
      </c>
    </row>
    <row r="119" spans="1:1" ht="12.75" customHeight="1">
      <c r="A119" s="23" t="s">
        <v>135</v>
      </c>
    </row>
  </sheetData>
  <mergeCells count="9">
    <mergeCell ref="AI1:AI2"/>
    <mergeCell ref="C1:C2"/>
    <mergeCell ref="D1:E1"/>
    <mergeCell ref="W1:Z1"/>
    <mergeCell ref="F1:G1"/>
    <mergeCell ref="H1:H2"/>
    <mergeCell ref="I1:I2"/>
    <mergeCell ref="A1:A2"/>
    <mergeCell ref="B1:B2"/>
  </mergeCells>
  <phoneticPr fontId="1" type="noConversion"/>
  <pageMargins left="0.59055118110236227" right="0.39370078740157483" top="0.78740157480314965" bottom="0.13541666666666666" header="0.31496062992125984" footer="0.31496062992125984"/>
  <pageSetup paperSize="9" orientation="portrait" horizontalDpi="300" verticalDpi="300" r:id="rId1"/>
  <headerFooter alignWithMargins="0">
    <oddHeader xml:space="preserve">&amp;L&amp;"Times New Roman,полужирный"&amp;11Десятидневное примерное меню для общеобразовательных учреждений.
Возрастная категория: 12-18 лет.  Сезон: осенне-зимний.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B4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77</v>
      </c>
      <c r="B1" s="1">
        <v>44809</v>
      </c>
    </row>
    <row r="2" spans="1:2">
      <c r="A2" t="s">
        <v>78</v>
      </c>
      <c r="B2" s="1">
        <v>44799.565312500003</v>
      </c>
    </row>
    <row r="3" spans="1:2">
      <c r="A3" t="s">
        <v>79</v>
      </c>
      <c r="B3" t="s">
        <v>85</v>
      </c>
    </row>
    <row r="4" spans="1:2">
      <c r="A4" t="s">
        <v>80</v>
      </c>
      <c r="B4" t="s">
        <v>86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16.09.2022</vt:lpstr>
      <vt:lpstr>Dop</vt:lpstr>
      <vt:lpstr>Группа</vt:lpstr>
      <vt:lpstr>Дата_Печати</vt:lpstr>
      <vt:lpstr>Дата_Сост</vt:lpstr>
      <vt:lpstr>Физ_Норма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Отдел питания</cp:lastModifiedBy>
  <cp:lastPrinted>2021-11-09T09:41:33Z</cp:lastPrinted>
  <dcterms:created xsi:type="dcterms:W3CDTF">2002-09-22T07:35:02Z</dcterms:created>
  <dcterms:modified xsi:type="dcterms:W3CDTF">2022-08-26T08:45:10Z</dcterms:modified>
</cp:coreProperties>
</file>