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135" windowWidth="11355" windowHeight="6150"/>
  </bookViews>
  <sheets>
    <sheet name="16.09.2022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'16.09.2022'!#REF!</definedName>
    <definedName name="Физ_Норма">Dop!$B$4</definedName>
  </definedNames>
  <calcPr calcId="125725"/>
</workbook>
</file>

<file path=xl/calcChain.xml><?xml version="1.0" encoding="utf-8"?>
<calcChain xmlns="http://schemas.openxmlformats.org/spreadsheetml/2006/main">
  <c r="CB103" i="1"/>
  <c r="CA103"/>
  <c r="BZ103"/>
  <c r="BY103"/>
  <c r="BX103"/>
  <c r="BW103"/>
  <c r="BV103"/>
  <c r="BU103"/>
  <c r="BT103"/>
  <c r="BS103"/>
  <c r="BR103"/>
  <c r="BQ103"/>
  <c r="BP103"/>
  <c r="BO103"/>
  <c r="BN103"/>
  <c r="BM103"/>
  <c r="BL103"/>
  <c r="BK103"/>
  <c r="BJ103"/>
  <c r="BI103"/>
  <c r="BH103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A100"/>
  <c r="C100"/>
  <c r="A99"/>
  <c r="C99"/>
  <c r="A98"/>
  <c r="C98"/>
  <c r="A97"/>
  <c r="C97"/>
  <c r="A96"/>
  <c r="C96"/>
  <c r="A90"/>
  <c r="C90"/>
  <c r="A89"/>
  <c r="C89"/>
  <c r="A88"/>
  <c r="C88"/>
  <c r="A87"/>
  <c r="C87"/>
  <c r="A86"/>
  <c r="C86"/>
  <c r="A85"/>
  <c r="C85"/>
  <c r="A79"/>
  <c r="C79"/>
  <c r="A78"/>
  <c r="C78"/>
  <c r="C77"/>
  <c r="A76"/>
  <c r="C76"/>
  <c r="A75"/>
  <c r="C75"/>
  <c r="A69"/>
  <c r="C69"/>
  <c r="A68"/>
  <c r="C68"/>
  <c r="A67"/>
  <c r="C67"/>
  <c r="A66"/>
  <c r="C66"/>
  <c r="A65"/>
  <c r="C65"/>
  <c r="A60"/>
  <c r="C60"/>
  <c r="A59"/>
  <c r="C59"/>
  <c r="A58"/>
  <c r="C58"/>
  <c r="A57"/>
  <c r="C57"/>
  <c r="A56"/>
  <c r="C56"/>
  <c r="A55"/>
  <c r="C55"/>
  <c r="A49"/>
  <c r="C49"/>
  <c r="A48"/>
  <c r="C48"/>
  <c r="A47"/>
  <c r="C47"/>
  <c r="A46"/>
  <c r="C46"/>
  <c r="A45"/>
  <c r="C45"/>
  <c r="A39"/>
  <c r="C39"/>
  <c r="A38"/>
  <c r="C38"/>
  <c r="A37"/>
  <c r="C37"/>
  <c r="A36"/>
  <c r="C36"/>
  <c r="A35"/>
  <c r="C35"/>
  <c r="A29"/>
  <c r="C29"/>
  <c r="A28"/>
  <c r="C28"/>
  <c r="A27"/>
  <c r="C27"/>
  <c r="A26"/>
  <c r="C26"/>
  <c r="A25"/>
  <c r="C25"/>
  <c r="A19"/>
  <c r="C19"/>
  <c r="A18"/>
  <c r="C18"/>
  <c r="C17"/>
  <c r="A16"/>
  <c r="C16"/>
  <c r="A15"/>
  <c r="C15"/>
  <c r="A9"/>
  <c r="C9"/>
  <c r="A8"/>
  <c r="C8"/>
  <c r="A7"/>
  <c r="C7"/>
  <c r="A6"/>
  <c r="C6"/>
  <c r="A5"/>
  <c r="C5"/>
</calcChain>
</file>

<file path=xl/sharedStrings.xml><?xml version="1.0" encoding="utf-8"?>
<sst xmlns="http://schemas.openxmlformats.org/spreadsheetml/2006/main" count="188" uniqueCount="138">
  <si>
    <t>всего</t>
  </si>
  <si>
    <t>Белки, г</t>
  </si>
  <si>
    <t>в т.ч. жив.</t>
  </si>
  <si>
    <t>в т.ч. раст.</t>
  </si>
  <si>
    <t>ЭЦ, ккал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</si>
  <si>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</si>
  <si>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</si>
  <si>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</si>
  <si>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</si>
  <si>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</si>
  <si>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</si>
  <si>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</si>
  <si>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</si>
  <si>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</si>
  <si>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</si>
  <si>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</si>
  <si>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</si>
  <si>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</si>
  <si>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</si>
  <si>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</si>
  <si>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</si>
  <si>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</si>
  <si>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</si>
  <si>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</si>
  <si>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</si>
  <si>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</si>
  <si>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</si>
  <si>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</si>
  <si>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</si>
  <si>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</si>
  <si>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</si>
  <si>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</si>
  <si>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</si>
  <si>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</si>
  <si>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</si>
  <si>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</si>
  <si>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</si>
  <si>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</si>
  <si>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</si>
  <si>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</si>
  <si>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</si>
  <si>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</si>
  <si>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</si>
  <si>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</si>
  <si>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</si>
  <si>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</si>
  <si>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</si>
  <si>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</si>
  <si>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</si>
  <si>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</si>
  <si>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</si>
  <si>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</si>
  <si>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</si>
  <si>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</si>
  <si>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</si>
  <si>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</si>
  <si>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</si>
  <si>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</si>
  <si>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</si>
  <si>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</si>
  <si>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</si>
  <si>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</si>
  <si>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</si>
  <si>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</si>
  <si>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</si>
  <si>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</si>
  <si>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</si>
  <si>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</si>
  <si>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</si>
  <si>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</si>
  <si>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А,мг</t>
  </si>
  <si>
    <t>РЭ,мкг</t>
  </si>
  <si>
    <t>ТЭ,мг</t>
  </si>
  <si>
    <t>Витамины, мг</t>
  </si>
  <si>
    <t>Минеральные элементы, мг</t>
  </si>
  <si>
    <t>Вы-ход, г</t>
  </si>
  <si>
    <t>Угле-воды, г</t>
  </si>
  <si>
    <t>Дата составления</t>
  </si>
  <si>
    <t>Дата печати</t>
  </si>
  <si>
    <t>Группа</t>
  </si>
  <si>
    <t>Физ.Норма</t>
  </si>
  <si>
    <t>Но-мер рец.</t>
  </si>
  <si>
    <t>Прием пищи, наименование изделий (блюд)</t>
  </si>
  <si>
    <t>Вита-мин С, мг</t>
  </si>
  <si>
    <t>1 день</t>
  </si>
  <si>
    <t>7-11 завтрак</t>
  </si>
  <si>
    <t>без физ.норм</t>
  </si>
  <si>
    <t>Завтрак</t>
  </si>
  <si>
    <t>Гуляш из мяса говядины</t>
  </si>
  <si>
    <t>Каша гречневая рассыпчатая</t>
  </si>
  <si>
    <t>Чай</t>
  </si>
  <si>
    <t>Хлеб крестьянский с Валитек-8</t>
  </si>
  <si>
    <t>Хлеб ржаной</t>
  </si>
  <si>
    <t>Итого за 'Завтрак'</t>
  </si>
  <si>
    <t>Итого за день</t>
  </si>
  <si>
    <t>2 день</t>
  </si>
  <si>
    <t>Салат из припущенной моркови с растительным маслом</t>
  </si>
  <si>
    <t>Запеканка (сырники) из творога</t>
  </si>
  <si>
    <t>Молоко сгущенное</t>
  </si>
  <si>
    <t>Кисель с витаминами Витошка</t>
  </si>
  <si>
    <t>Батон с каротином</t>
  </si>
  <si>
    <t>3 день</t>
  </si>
  <si>
    <t>Тефтели из мяса говядины</t>
  </si>
  <si>
    <t>Рагу из овощей</t>
  </si>
  <si>
    <t>Компот из изюма</t>
  </si>
  <si>
    <t>4 день</t>
  </si>
  <si>
    <t>Биточки (котлеты) из мяса кур (вариант 2)</t>
  </si>
  <si>
    <t>Макаронные изделия отварные</t>
  </si>
  <si>
    <t>Напиток из шиповника (вариант 2)</t>
  </si>
  <si>
    <t>5 день</t>
  </si>
  <si>
    <t>Рыба, тушенная с овощами</t>
  </si>
  <si>
    <t>Картофельное пюре</t>
  </si>
  <si>
    <t>Напиток с витаминами Витошка</t>
  </si>
  <si>
    <t>6 день</t>
  </si>
  <si>
    <t>Биточки (котлеты) из мяса говядины с крупой (геркулес)</t>
  </si>
  <si>
    <t>Соус красный основной</t>
  </si>
  <si>
    <t>7 день</t>
  </si>
  <si>
    <t>Салат из белокочанной капусты с морковью и растительным маслом</t>
  </si>
  <si>
    <t>Запеканка картофельная, фаршированная отварным мясом говядины с овощами</t>
  </si>
  <si>
    <t>8 день</t>
  </si>
  <si>
    <t>Горошек зеленый</t>
  </si>
  <si>
    <t>Омлет запеченный или паровой</t>
  </si>
  <si>
    <t>Какао с молоком и витаминами Витошка</t>
  </si>
  <si>
    <t>Булочные изделия (в ассортименте)</t>
  </si>
  <si>
    <t>9 день</t>
  </si>
  <si>
    <t>Мясо кур отварное (порц., без кости)</t>
  </si>
  <si>
    <t>10 день</t>
  </si>
  <si>
    <t>Зразы или рулет из рыбы (минтай)</t>
  </si>
  <si>
    <t>Каша рисовая рассыпчатая</t>
  </si>
  <si>
    <t>Чай с лимоном</t>
  </si>
  <si>
    <t>Итого за период</t>
  </si>
  <si>
    <r>
      <t>В</t>
    </r>
    <r>
      <rPr>
        <vertAlign val="subscript"/>
        <sz val="10"/>
        <rFont val="Times New Roman"/>
        <family val="1"/>
        <charset val="204"/>
      </rPr>
      <t>1</t>
    </r>
  </si>
  <si>
    <r>
      <t>В</t>
    </r>
    <r>
      <rPr>
        <vertAlign val="subscript"/>
        <sz val="10"/>
        <rFont val="Times New Roman"/>
        <family val="1"/>
        <charset val="204"/>
      </rPr>
      <t>2</t>
    </r>
  </si>
  <si>
    <t>пром.</t>
  </si>
  <si>
    <t>телефон: 8 (34383) 3-37-01</t>
  </si>
  <si>
    <t>e-mail: pitanie_sptc@ekarpinsk.ru</t>
  </si>
  <si>
    <t xml:space="preserve">01.09.2022 г. </t>
  </si>
  <si>
    <t>Исполнитель.: технолог отдела организации питания МАУ "СПТЦ"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</si>
</sst>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top"/>
    </xf>
    <xf numFmtId="49" fontId="2" fillId="0" borderId="0" xfId="0" quotePrefix="1" applyNumberFormat="1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2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/>
    </xf>
    <xf numFmtId="0" fontId="2" fillId="0" borderId="4" xfId="0" applyFont="1" applyBorder="1"/>
    <xf numFmtId="0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/>
    </xf>
    <xf numFmtId="0" fontId="3" fillId="0" borderId="0" xfId="0" applyFont="1"/>
    <xf numFmtId="49" fontId="2" fillId="0" borderId="0" xfId="0" applyNumberFormat="1" applyFont="1" applyAlignment="1">
      <alignment vertical="top" wrapText="1"/>
    </xf>
    <xf numFmtId="0" fontId="5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U117"/>
  <sheetViews>
    <sheetView tabSelected="1" view="pageLayout" topLeftCell="A58" zoomScaleNormal="100" workbookViewId="0">
      <selection activeCell="C45" sqref="C45:C49"/>
    </sheetView>
  </sheetViews>
  <sheetFormatPr defaultColWidth="0" defaultRowHeight="12.75" customHeight="1"/>
  <cols>
    <col min="1" max="1" width="5.140625" style="7" customWidth="1"/>
    <col min="2" max="2" width="51.28515625" style="21" customWidth="1"/>
    <col min="3" max="3" width="6.28515625" style="9" customWidth="1"/>
    <col min="4" max="4" width="7.7109375" style="9" customWidth="1"/>
    <col min="5" max="5" width="6.7109375" style="9" hidden="1" customWidth="1"/>
    <col min="6" max="6" width="7.5703125" style="9" customWidth="1"/>
    <col min="7" max="7" width="6.7109375" style="9" hidden="1" customWidth="1"/>
    <col min="8" max="8" width="7.140625" style="9" customWidth="1"/>
    <col min="9" max="9" width="6.42578125" style="9" customWidth="1"/>
    <col min="10" max="22" width="8.85546875" style="9" hidden="1" customWidth="1"/>
    <col min="23" max="23" width="7.140625" style="9" hidden="1" customWidth="1"/>
    <col min="24" max="25" width="5.7109375" style="9" hidden="1" customWidth="1"/>
    <col min="26" max="26" width="7.28515625" style="9" hidden="1" customWidth="1"/>
    <col min="27" max="28" width="5.7109375" style="9" hidden="1" customWidth="1"/>
    <col min="29" max="29" width="7" style="9" hidden="1" customWidth="1"/>
    <col min="30" max="31" width="5.7109375" style="9" hidden="1" customWidth="1"/>
    <col min="32" max="32" width="5" style="9" hidden="1" customWidth="1"/>
    <col min="33" max="33" width="5.7109375" style="9" hidden="1" customWidth="1"/>
    <col min="34" max="34" width="4" style="9" hidden="1" customWidth="1"/>
    <col min="35" max="35" width="8.140625" style="9" hidden="1" customWidth="1"/>
    <col min="36" max="80" width="8.85546875" style="2" hidden="1" customWidth="1"/>
    <col min="81" max="255" width="9.140625" style="2" hidden="1" customWidth="1"/>
    <col min="256" max="16384" width="12.5703125" style="2" hidden="1"/>
  </cols>
  <sheetData>
    <row r="1" spans="1:80" ht="12.75" customHeight="1">
      <c r="A1" s="23" t="s">
        <v>81</v>
      </c>
      <c r="B1" s="25" t="s">
        <v>82</v>
      </c>
      <c r="C1" s="25" t="s">
        <v>75</v>
      </c>
      <c r="D1" s="25" t="s">
        <v>1</v>
      </c>
      <c r="E1" s="25"/>
      <c r="F1" s="25" t="s">
        <v>5</v>
      </c>
      <c r="G1" s="25"/>
      <c r="H1" s="25" t="s">
        <v>76</v>
      </c>
      <c r="I1" s="25" t="s">
        <v>4</v>
      </c>
      <c r="J1" s="3" t="s">
        <v>6</v>
      </c>
      <c r="K1" s="3" t="s">
        <v>7</v>
      </c>
      <c r="L1" s="3" t="s">
        <v>69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25" t="s">
        <v>74</v>
      </c>
      <c r="X1" s="25"/>
      <c r="Y1" s="25"/>
      <c r="Z1" s="25"/>
      <c r="AA1" s="4" t="s">
        <v>73</v>
      </c>
      <c r="AB1" s="4"/>
      <c r="AC1" s="4"/>
      <c r="AD1" s="4"/>
      <c r="AE1" s="4"/>
      <c r="AF1" s="4"/>
      <c r="AG1" s="4"/>
      <c r="AH1" s="4"/>
      <c r="AI1" s="25" t="s">
        <v>83</v>
      </c>
      <c r="AJ1" s="5" t="s">
        <v>25</v>
      </c>
      <c r="AK1" s="5" t="s">
        <v>26</v>
      </c>
      <c r="AL1" s="5" t="s">
        <v>27</v>
      </c>
      <c r="AM1" s="5" t="s">
        <v>28</v>
      </c>
      <c r="AN1" s="5" t="s">
        <v>29</v>
      </c>
      <c r="AO1" s="5" t="s">
        <v>30</v>
      </c>
      <c r="AP1" s="5" t="s">
        <v>31</v>
      </c>
      <c r="AQ1" s="5" t="s">
        <v>32</v>
      </c>
      <c r="AR1" s="5" t="s">
        <v>33</v>
      </c>
      <c r="AS1" s="5" t="s">
        <v>34</v>
      </c>
      <c r="AT1" s="5" t="s">
        <v>35</v>
      </c>
      <c r="AU1" s="5" t="s">
        <v>36</v>
      </c>
      <c r="AV1" s="5" t="s">
        <v>37</v>
      </c>
      <c r="AW1" s="5" t="s">
        <v>38</v>
      </c>
      <c r="AX1" s="5" t="s">
        <v>39</v>
      </c>
      <c r="AY1" s="5" t="s">
        <v>40</v>
      </c>
      <c r="AZ1" s="5" t="s">
        <v>41</v>
      </c>
      <c r="BA1" s="5" t="s">
        <v>42</v>
      </c>
      <c r="BB1" s="5" t="s">
        <v>43</v>
      </c>
      <c r="BC1" s="5" t="s">
        <v>44</v>
      </c>
      <c r="BD1" s="5" t="s">
        <v>45</v>
      </c>
      <c r="BE1" s="5" t="s">
        <v>46</v>
      </c>
      <c r="BF1" s="5" t="s">
        <v>47</v>
      </c>
      <c r="BG1" s="5" t="s">
        <v>48</v>
      </c>
      <c r="BH1" s="5" t="s">
        <v>49</v>
      </c>
      <c r="BI1" s="5" t="s">
        <v>50</v>
      </c>
      <c r="BJ1" s="5" t="s">
        <v>51</v>
      </c>
      <c r="BK1" s="5" t="s">
        <v>52</v>
      </c>
      <c r="BL1" s="5" t="s">
        <v>53</v>
      </c>
      <c r="BM1" s="5" t="s">
        <v>54</v>
      </c>
      <c r="BN1" s="5" t="s">
        <v>55</v>
      </c>
      <c r="BO1" s="5" t="s">
        <v>56</v>
      </c>
      <c r="BP1" s="5" t="s">
        <v>57</v>
      </c>
      <c r="BQ1" s="5" t="s">
        <v>58</v>
      </c>
      <c r="BR1" s="5" t="s">
        <v>59</v>
      </c>
      <c r="BS1" s="5" t="s">
        <v>60</v>
      </c>
      <c r="BT1" s="5" t="s">
        <v>61</v>
      </c>
      <c r="BU1" s="5" t="s">
        <v>62</v>
      </c>
      <c r="BV1" s="5" t="s">
        <v>63</v>
      </c>
      <c r="BW1" s="5" t="s">
        <v>64</v>
      </c>
      <c r="BX1" s="5" t="s">
        <v>65</v>
      </c>
      <c r="BY1" s="5" t="s">
        <v>66</v>
      </c>
      <c r="BZ1" s="5" t="s">
        <v>67</v>
      </c>
      <c r="CA1" s="5" t="s">
        <v>68</v>
      </c>
      <c r="CB1" s="5"/>
    </row>
    <row r="2" spans="1:80" ht="12.75" customHeight="1">
      <c r="A2" s="24"/>
      <c r="B2" s="25"/>
      <c r="C2" s="25"/>
      <c r="D2" s="6" t="s">
        <v>0</v>
      </c>
      <c r="E2" s="6" t="s">
        <v>2</v>
      </c>
      <c r="F2" s="6" t="s">
        <v>0</v>
      </c>
      <c r="G2" s="6" t="s">
        <v>3</v>
      </c>
      <c r="H2" s="25"/>
      <c r="I2" s="2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18</v>
      </c>
      <c r="X2" s="3" t="s">
        <v>19</v>
      </c>
      <c r="Y2" s="3" t="s">
        <v>20</v>
      </c>
      <c r="Z2" s="3" t="s">
        <v>21</v>
      </c>
      <c r="AA2" s="3" t="s">
        <v>70</v>
      </c>
      <c r="AB2" s="3" t="s">
        <v>22</v>
      </c>
      <c r="AC2" s="3" t="s">
        <v>71</v>
      </c>
      <c r="AD2" s="3" t="s">
        <v>72</v>
      </c>
      <c r="AE2" s="3" t="s">
        <v>131</v>
      </c>
      <c r="AF2" s="3" t="s">
        <v>132</v>
      </c>
      <c r="AG2" s="3" t="s">
        <v>23</v>
      </c>
      <c r="AH2" s="3" t="s">
        <v>24</v>
      </c>
      <c r="AI2" s="2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80" ht="12.75" customHeight="1">
      <c r="B3" s="8" t="s">
        <v>84</v>
      </c>
    </row>
    <row r="4" spans="1:80" ht="12.75" customHeight="1">
      <c r="B4" s="8" t="s">
        <v>87</v>
      </c>
    </row>
    <row r="5" spans="1:80" s="13" customFormat="1" ht="12.75" customHeight="1">
      <c r="A5" s="10" t="str">
        <f>"12/8"</f>
        <v>12/8</v>
      </c>
      <c r="B5" s="11" t="s">
        <v>88</v>
      </c>
      <c r="C5" s="12" t="str">
        <f>"100"</f>
        <v>100</v>
      </c>
      <c r="D5" s="12">
        <v>14.89</v>
      </c>
      <c r="E5" s="12">
        <v>14.17</v>
      </c>
      <c r="F5" s="12">
        <v>15.69</v>
      </c>
      <c r="G5" s="12">
        <v>0.09</v>
      </c>
      <c r="H5" s="12">
        <v>5.37</v>
      </c>
      <c r="I5" s="12">
        <v>221.16700000000003</v>
      </c>
      <c r="J5" s="12">
        <v>8.0500000000000007</v>
      </c>
      <c r="K5" s="12">
        <v>0.11</v>
      </c>
      <c r="L5" s="12">
        <v>0</v>
      </c>
      <c r="M5" s="12">
        <v>0</v>
      </c>
      <c r="N5" s="12">
        <v>1.33</v>
      </c>
      <c r="O5" s="12">
        <v>3.41</v>
      </c>
      <c r="P5" s="12">
        <v>0.63</v>
      </c>
      <c r="Q5" s="12">
        <v>0</v>
      </c>
      <c r="R5" s="12">
        <v>0</v>
      </c>
      <c r="S5" s="12">
        <v>0.03</v>
      </c>
      <c r="T5" s="12">
        <v>1.46</v>
      </c>
      <c r="U5" s="12">
        <v>234.7</v>
      </c>
      <c r="V5" s="12">
        <v>279.95999999999998</v>
      </c>
      <c r="W5" s="12">
        <v>15</v>
      </c>
      <c r="X5" s="12">
        <v>19.579999999999998</v>
      </c>
      <c r="Y5" s="12">
        <v>157.01</v>
      </c>
      <c r="Z5" s="12">
        <v>2.25</v>
      </c>
      <c r="AA5" s="12">
        <v>17</v>
      </c>
      <c r="AB5" s="12">
        <v>12.75</v>
      </c>
      <c r="AC5" s="12">
        <v>22.5</v>
      </c>
      <c r="AD5" s="12">
        <v>0.48</v>
      </c>
      <c r="AE5" s="12">
        <v>0.05</v>
      </c>
      <c r="AF5" s="12">
        <v>0.1</v>
      </c>
      <c r="AG5" s="12">
        <v>3.28</v>
      </c>
      <c r="AH5" s="12">
        <v>6.8</v>
      </c>
      <c r="AI5" s="12">
        <v>0.45</v>
      </c>
      <c r="AJ5" s="13">
        <v>0</v>
      </c>
      <c r="AK5" s="13">
        <v>810.97</v>
      </c>
      <c r="AL5" s="13">
        <v>616.70000000000005</v>
      </c>
      <c r="AM5" s="13">
        <v>1165.18</v>
      </c>
      <c r="AN5" s="13">
        <v>1981.66</v>
      </c>
      <c r="AO5" s="13">
        <v>346.28</v>
      </c>
      <c r="AP5" s="13">
        <v>627.29</v>
      </c>
      <c r="AQ5" s="13">
        <v>166.39</v>
      </c>
      <c r="AR5" s="13">
        <v>629.95000000000005</v>
      </c>
      <c r="AS5" s="13">
        <v>842.75</v>
      </c>
      <c r="AT5" s="13">
        <v>812.94</v>
      </c>
      <c r="AU5" s="13">
        <v>1364.83</v>
      </c>
      <c r="AV5" s="13">
        <v>550.79</v>
      </c>
      <c r="AW5" s="13">
        <v>729.89</v>
      </c>
      <c r="AX5" s="13">
        <v>2488.5500000000002</v>
      </c>
      <c r="AY5" s="13">
        <v>220.4</v>
      </c>
      <c r="AZ5" s="13">
        <v>568.96</v>
      </c>
      <c r="BA5" s="13">
        <v>619.12</v>
      </c>
      <c r="BB5" s="13">
        <v>513.95000000000005</v>
      </c>
      <c r="BC5" s="13">
        <v>206.82</v>
      </c>
      <c r="BD5" s="13">
        <v>0.13</v>
      </c>
      <c r="BE5" s="13">
        <v>0.06</v>
      </c>
      <c r="BF5" s="13">
        <v>0.03</v>
      </c>
      <c r="BG5" s="13">
        <v>7.0000000000000007E-2</v>
      </c>
      <c r="BH5" s="13">
        <v>0.08</v>
      </c>
      <c r="BI5" s="13">
        <v>0.38</v>
      </c>
      <c r="BJ5" s="13">
        <v>0</v>
      </c>
      <c r="BK5" s="13">
        <v>1.06</v>
      </c>
      <c r="BL5" s="13">
        <v>0</v>
      </c>
      <c r="BM5" s="13">
        <v>0.32</v>
      </c>
      <c r="BN5" s="13">
        <v>0</v>
      </c>
      <c r="BO5" s="13">
        <v>0</v>
      </c>
      <c r="BP5" s="13">
        <v>0</v>
      </c>
      <c r="BQ5" s="13">
        <v>7.0000000000000007E-2</v>
      </c>
      <c r="BR5" s="13">
        <v>0.11</v>
      </c>
      <c r="BS5" s="13">
        <v>0.86</v>
      </c>
      <c r="BT5" s="13">
        <v>0</v>
      </c>
      <c r="BU5" s="13">
        <v>0</v>
      </c>
      <c r="BV5" s="13">
        <v>7.0000000000000007E-2</v>
      </c>
      <c r="BW5" s="13">
        <v>0.01</v>
      </c>
      <c r="BX5" s="13">
        <v>0</v>
      </c>
      <c r="BY5" s="13">
        <v>0</v>
      </c>
      <c r="BZ5" s="13">
        <v>0</v>
      </c>
      <c r="CA5" s="13">
        <v>0</v>
      </c>
      <c r="CB5" s="13">
        <v>126.45</v>
      </c>
    </row>
    <row r="6" spans="1:80" s="13" customFormat="1" ht="12.75" customHeight="1">
      <c r="A6" s="10" t="str">
        <f>"39/3"</f>
        <v>39/3</v>
      </c>
      <c r="B6" s="11" t="s">
        <v>89</v>
      </c>
      <c r="C6" s="12" t="str">
        <f>"150"</f>
        <v>150</v>
      </c>
      <c r="D6" s="12">
        <v>6.58</v>
      </c>
      <c r="E6" s="12">
        <v>0</v>
      </c>
      <c r="F6" s="12">
        <v>1.72</v>
      </c>
      <c r="G6" s="12">
        <v>1.72</v>
      </c>
      <c r="H6" s="12">
        <v>34.47</v>
      </c>
      <c r="I6" s="12">
        <v>170.91364949999999</v>
      </c>
      <c r="J6" s="12">
        <v>0.32</v>
      </c>
      <c r="K6" s="12">
        <v>0</v>
      </c>
      <c r="L6" s="12">
        <v>0</v>
      </c>
      <c r="M6" s="12">
        <v>0</v>
      </c>
      <c r="N6" s="12">
        <v>0.73</v>
      </c>
      <c r="O6" s="12">
        <v>28.03</v>
      </c>
      <c r="P6" s="12">
        <v>5.72</v>
      </c>
      <c r="Q6" s="12">
        <v>0</v>
      </c>
      <c r="R6" s="12">
        <v>0</v>
      </c>
      <c r="S6" s="12">
        <v>0</v>
      </c>
      <c r="T6" s="12">
        <v>1.28</v>
      </c>
      <c r="U6" s="12">
        <v>145.29</v>
      </c>
      <c r="V6" s="12">
        <v>200.36</v>
      </c>
      <c r="W6" s="12">
        <v>11.67</v>
      </c>
      <c r="X6" s="12">
        <v>101.25</v>
      </c>
      <c r="Y6" s="12">
        <v>147.84</v>
      </c>
      <c r="Z6" s="12">
        <v>3.47</v>
      </c>
      <c r="AA6" s="12">
        <v>0</v>
      </c>
      <c r="AB6" s="12">
        <v>4.79</v>
      </c>
      <c r="AC6" s="12">
        <v>1.07</v>
      </c>
      <c r="AD6" s="12">
        <v>0.43</v>
      </c>
      <c r="AE6" s="12">
        <v>0.19</v>
      </c>
      <c r="AF6" s="12">
        <v>0.1</v>
      </c>
      <c r="AG6" s="12">
        <v>1.9</v>
      </c>
      <c r="AH6" s="12">
        <v>3.83</v>
      </c>
      <c r="AI6" s="12">
        <v>0</v>
      </c>
      <c r="AJ6" s="13">
        <v>0</v>
      </c>
      <c r="AK6" s="13">
        <v>307.89</v>
      </c>
      <c r="AL6" s="13">
        <v>240.05</v>
      </c>
      <c r="AM6" s="13">
        <v>388.78</v>
      </c>
      <c r="AN6" s="13">
        <v>276.58</v>
      </c>
      <c r="AO6" s="13">
        <v>166.99</v>
      </c>
      <c r="AP6" s="13">
        <v>208.74</v>
      </c>
      <c r="AQ6" s="13">
        <v>93.93</v>
      </c>
      <c r="AR6" s="13">
        <v>308.94</v>
      </c>
      <c r="AS6" s="13">
        <v>302.67</v>
      </c>
      <c r="AT6" s="13">
        <v>584.47</v>
      </c>
      <c r="AU6" s="13">
        <v>575.08000000000004</v>
      </c>
      <c r="AV6" s="13">
        <v>156.56</v>
      </c>
      <c r="AW6" s="13">
        <v>375.73</v>
      </c>
      <c r="AX6" s="13">
        <v>1179.3800000000001</v>
      </c>
      <c r="AY6" s="13">
        <v>0</v>
      </c>
      <c r="AZ6" s="13">
        <v>260.93</v>
      </c>
      <c r="BA6" s="13">
        <v>316.24</v>
      </c>
      <c r="BB6" s="13">
        <v>224.4</v>
      </c>
      <c r="BC6" s="13">
        <v>172.21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0.01</v>
      </c>
      <c r="BJ6" s="13">
        <v>0</v>
      </c>
      <c r="BK6" s="13">
        <v>0.28000000000000003</v>
      </c>
      <c r="BL6" s="13">
        <v>0</v>
      </c>
      <c r="BM6" s="13">
        <v>0.02</v>
      </c>
      <c r="BN6" s="13">
        <v>0.01</v>
      </c>
      <c r="BO6" s="13">
        <v>0</v>
      </c>
      <c r="BP6" s="13">
        <v>0</v>
      </c>
      <c r="BQ6" s="13">
        <v>0</v>
      </c>
      <c r="BR6" s="13">
        <v>0.01</v>
      </c>
      <c r="BS6" s="13">
        <v>0.56000000000000005</v>
      </c>
      <c r="BT6" s="13">
        <v>0.01</v>
      </c>
      <c r="BU6" s="13">
        <v>0</v>
      </c>
      <c r="BV6" s="13">
        <v>0.55000000000000004</v>
      </c>
      <c r="BW6" s="13">
        <v>0.05</v>
      </c>
      <c r="BX6" s="13">
        <v>0</v>
      </c>
      <c r="BY6" s="13">
        <v>0</v>
      </c>
      <c r="BZ6" s="13">
        <v>0</v>
      </c>
      <c r="CA6" s="13">
        <v>0</v>
      </c>
      <c r="CB6" s="13">
        <v>87.71</v>
      </c>
    </row>
    <row r="7" spans="1:80" s="13" customFormat="1" ht="12.75" customHeight="1">
      <c r="A7" s="10" t="str">
        <f>"27/10"</f>
        <v>27/10</v>
      </c>
      <c r="B7" s="11" t="s">
        <v>90</v>
      </c>
      <c r="C7" s="12" t="str">
        <f>"200"</f>
        <v>200</v>
      </c>
      <c r="D7" s="12">
        <v>0.08</v>
      </c>
      <c r="E7" s="12">
        <v>0</v>
      </c>
      <c r="F7" s="12">
        <v>0.02</v>
      </c>
      <c r="G7" s="12">
        <v>0.02</v>
      </c>
      <c r="H7" s="12">
        <v>9.84</v>
      </c>
      <c r="I7" s="12">
        <v>37.802231999999989</v>
      </c>
      <c r="J7" s="12">
        <v>0</v>
      </c>
      <c r="K7" s="12">
        <v>0</v>
      </c>
      <c r="L7" s="12">
        <v>0</v>
      </c>
      <c r="M7" s="12">
        <v>0</v>
      </c>
      <c r="N7" s="12">
        <v>9.8000000000000007</v>
      </c>
      <c r="O7" s="12">
        <v>0</v>
      </c>
      <c r="P7" s="12">
        <v>0.04</v>
      </c>
      <c r="Q7" s="12">
        <v>0</v>
      </c>
      <c r="R7" s="12">
        <v>0</v>
      </c>
      <c r="S7" s="12">
        <v>0</v>
      </c>
      <c r="T7" s="12">
        <v>0.03</v>
      </c>
      <c r="U7" s="12">
        <v>0.1</v>
      </c>
      <c r="V7" s="12">
        <v>0.3</v>
      </c>
      <c r="W7" s="12">
        <v>0.28999999999999998</v>
      </c>
      <c r="X7" s="12">
        <v>0</v>
      </c>
      <c r="Y7" s="12">
        <v>0</v>
      </c>
      <c r="Z7" s="12">
        <v>0.03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13">
        <v>0</v>
      </c>
      <c r="BL7" s="13">
        <v>0</v>
      </c>
      <c r="BM7" s="13">
        <v>0</v>
      </c>
      <c r="BN7" s="13">
        <v>0</v>
      </c>
      <c r="BO7" s="13">
        <v>0</v>
      </c>
      <c r="BP7" s="13">
        <v>0</v>
      </c>
      <c r="BQ7" s="13">
        <v>0</v>
      </c>
      <c r="BR7" s="13">
        <v>0</v>
      </c>
      <c r="BS7" s="13">
        <v>0</v>
      </c>
      <c r="BT7" s="13">
        <v>0</v>
      </c>
      <c r="BU7" s="13">
        <v>0</v>
      </c>
      <c r="BV7" s="13">
        <v>0</v>
      </c>
      <c r="BW7" s="13">
        <v>0</v>
      </c>
      <c r="BX7" s="13">
        <v>0</v>
      </c>
      <c r="BY7" s="13">
        <v>0</v>
      </c>
      <c r="BZ7" s="13">
        <v>0</v>
      </c>
      <c r="CA7" s="13">
        <v>0</v>
      </c>
      <c r="CB7" s="13">
        <v>200.04</v>
      </c>
    </row>
    <row r="8" spans="1:80" s="13" customFormat="1" ht="12.75" customHeight="1">
      <c r="A8" s="10" t="str">
        <f>"пром."</f>
        <v>пром.</v>
      </c>
      <c r="B8" s="11" t="s">
        <v>91</v>
      </c>
      <c r="C8" s="12" t="str">
        <f>"30"</f>
        <v>30</v>
      </c>
      <c r="D8" s="12">
        <v>2.0099999999999998</v>
      </c>
      <c r="E8" s="12">
        <v>0</v>
      </c>
      <c r="F8" s="12">
        <v>0.21</v>
      </c>
      <c r="G8" s="12">
        <v>0</v>
      </c>
      <c r="H8" s="12">
        <v>15.06</v>
      </c>
      <c r="I8" s="12">
        <v>63.162959999999991</v>
      </c>
      <c r="J8" s="12">
        <v>0</v>
      </c>
      <c r="K8" s="12">
        <v>0</v>
      </c>
      <c r="L8" s="12">
        <v>0</v>
      </c>
      <c r="M8" s="12">
        <v>0</v>
      </c>
      <c r="N8" s="12">
        <v>12.84</v>
      </c>
      <c r="O8" s="12">
        <v>0</v>
      </c>
      <c r="P8" s="12">
        <v>2.2200000000000002</v>
      </c>
      <c r="Q8" s="12">
        <v>0</v>
      </c>
      <c r="R8" s="12">
        <v>0</v>
      </c>
      <c r="S8" s="12">
        <v>0</v>
      </c>
      <c r="T8" s="12">
        <v>3.61</v>
      </c>
      <c r="U8" s="12">
        <v>12.09</v>
      </c>
      <c r="V8" s="12">
        <v>561.72</v>
      </c>
      <c r="W8" s="12">
        <v>222.11</v>
      </c>
      <c r="X8" s="12">
        <v>69.75</v>
      </c>
      <c r="Y8" s="12">
        <v>62.91</v>
      </c>
      <c r="Z8" s="12">
        <v>7.46</v>
      </c>
      <c r="AA8" s="12">
        <v>1008</v>
      </c>
      <c r="AB8" s="12">
        <v>0</v>
      </c>
      <c r="AC8" s="12">
        <v>63</v>
      </c>
      <c r="AD8" s="12">
        <v>0.51</v>
      </c>
      <c r="AE8" s="12">
        <v>0.06</v>
      </c>
      <c r="AF8" s="12">
        <v>0.32</v>
      </c>
      <c r="AG8" s="12">
        <v>0</v>
      </c>
      <c r="AH8" s="12">
        <v>2.69</v>
      </c>
      <c r="AI8" s="12">
        <v>15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0.01</v>
      </c>
      <c r="BH8" s="13">
        <v>0</v>
      </c>
      <c r="BI8" s="13">
        <v>0.03</v>
      </c>
      <c r="BJ8" s="13">
        <v>0</v>
      </c>
      <c r="BK8" s="13">
        <v>0.26</v>
      </c>
      <c r="BL8" s="13">
        <v>0</v>
      </c>
      <c r="BM8" s="13">
        <v>0.09</v>
      </c>
      <c r="BN8" s="13">
        <v>0</v>
      </c>
      <c r="BO8" s="13">
        <v>0</v>
      </c>
      <c r="BP8" s="13">
        <v>0</v>
      </c>
      <c r="BQ8" s="13">
        <v>0</v>
      </c>
      <c r="BR8" s="13">
        <v>0.02</v>
      </c>
      <c r="BS8" s="13">
        <v>0.08</v>
      </c>
      <c r="BT8" s="13">
        <v>0</v>
      </c>
      <c r="BU8" s="13">
        <v>0</v>
      </c>
      <c r="BV8" s="13">
        <v>0.16</v>
      </c>
      <c r="BW8" s="13">
        <v>0.65</v>
      </c>
      <c r="BX8" s="13">
        <v>0</v>
      </c>
      <c r="BY8" s="13">
        <v>0</v>
      </c>
      <c r="BZ8" s="13">
        <v>0</v>
      </c>
      <c r="CA8" s="13">
        <v>0</v>
      </c>
      <c r="CB8" s="13">
        <v>2.4</v>
      </c>
    </row>
    <row r="9" spans="1:80" s="5" customFormat="1" ht="12.75" customHeight="1">
      <c r="A9" s="14" t="str">
        <f>"пром."</f>
        <v>пром.</v>
      </c>
      <c r="B9" s="15" t="s">
        <v>92</v>
      </c>
      <c r="C9" s="16" t="str">
        <f>"20"</f>
        <v>20</v>
      </c>
      <c r="D9" s="16">
        <v>1.32</v>
      </c>
      <c r="E9" s="16">
        <v>0</v>
      </c>
      <c r="F9" s="16">
        <v>0.24</v>
      </c>
      <c r="G9" s="16">
        <v>0.24</v>
      </c>
      <c r="H9" s="16">
        <v>8.34</v>
      </c>
      <c r="I9" s="16">
        <v>38.676000000000002</v>
      </c>
      <c r="J9" s="16">
        <v>0.04</v>
      </c>
      <c r="K9" s="16">
        <v>0</v>
      </c>
      <c r="L9" s="16">
        <v>0</v>
      </c>
      <c r="M9" s="16">
        <v>0</v>
      </c>
      <c r="N9" s="16">
        <v>0.24</v>
      </c>
      <c r="O9" s="16">
        <v>6.44</v>
      </c>
      <c r="P9" s="16">
        <v>1.66</v>
      </c>
      <c r="Q9" s="16">
        <v>0</v>
      </c>
      <c r="R9" s="16">
        <v>0</v>
      </c>
      <c r="S9" s="16">
        <v>0.2</v>
      </c>
      <c r="T9" s="16">
        <v>0.5</v>
      </c>
      <c r="U9" s="16">
        <v>122</v>
      </c>
      <c r="V9" s="16">
        <v>49</v>
      </c>
      <c r="W9" s="16">
        <v>7</v>
      </c>
      <c r="X9" s="16">
        <v>9.4</v>
      </c>
      <c r="Y9" s="16">
        <v>31.6</v>
      </c>
      <c r="Z9" s="16">
        <v>0.78</v>
      </c>
      <c r="AA9" s="16">
        <v>0</v>
      </c>
      <c r="AB9" s="16">
        <v>1</v>
      </c>
      <c r="AC9" s="16">
        <v>0.2</v>
      </c>
      <c r="AD9" s="16">
        <v>0.28000000000000003</v>
      </c>
      <c r="AE9" s="16">
        <v>0.04</v>
      </c>
      <c r="AF9" s="16">
        <v>0.02</v>
      </c>
      <c r="AG9" s="16">
        <v>0.14000000000000001</v>
      </c>
      <c r="AH9" s="16">
        <v>0.4</v>
      </c>
      <c r="AI9" s="16">
        <v>0</v>
      </c>
      <c r="AJ9" s="5">
        <v>0</v>
      </c>
      <c r="AK9" s="5">
        <v>64.400000000000006</v>
      </c>
      <c r="AL9" s="5">
        <v>49.6</v>
      </c>
      <c r="AM9" s="5">
        <v>85.4</v>
      </c>
      <c r="AN9" s="5">
        <v>44.6</v>
      </c>
      <c r="AO9" s="5">
        <v>18.600000000000001</v>
      </c>
      <c r="AP9" s="5">
        <v>39.6</v>
      </c>
      <c r="AQ9" s="5">
        <v>16</v>
      </c>
      <c r="AR9" s="5">
        <v>74.2</v>
      </c>
      <c r="AS9" s="5">
        <v>59.4</v>
      </c>
      <c r="AT9" s="5">
        <v>58.2</v>
      </c>
      <c r="AU9" s="5">
        <v>92.8</v>
      </c>
      <c r="AV9" s="5">
        <v>24.8</v>
      </c>
      <c r="AW9" s="5">
        <v>62</v>
      </c>
      <c r="AX9" s="5">
        <v>311.8</v>
      </c>
      <c r="AY9" s="5">
        <v>0</v>
      </c>
      <c r="AZ9" s="5">
        <v>105.2</v>
      </c>
      <c r="BA9" s="5">
        <v>58.2</v>
      </c>
      <c r="BB9" s="5">
        <v>36</v>
      </c>
      <c r="BC9" s="5">
        <v>26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0.03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0.02</v>
      </c>
      <c r="BT9" s="5">
        <v>0</v>
      </c>
      <c r="BU9" s="5">
        <v>0</v>
      </c>
      <c r="BV9" s="5">
        <v>0.1</v>
      </c>
      <c r="BW9" s="5">
        <v>0.02</v>
      </c>
      <c r="BX9" s="5">
        <v>0</v>
      </c>
      <c r="BY9" s="5">
        <v>0</v>
      </c>
      <c r="BZ9" s="5">
        <v>0</v>
      </c>
      <c r="CA9" s="5">
        <v>0</v>
      </c>
      <c r="CB9" s="5">
        <v>9.4</v>
      </c>
    </row>
    <row r="10" spans="1:80" s="20" customFormat="1" ht="12.75" customHeight="1">
      <c r="A10" s="17"/>
      <c r="B10" s="18" t="s">
        <v>93</v>
      </c>
      <c r="C10" s="19"/>
      <c r="D10" s="19">
        <v>24.87</v>
      </c>
      <c r="E10" s="19">
        <v>14.17</v>
      </c>
      <c r="F10" s="19">
        <v>17.89</v>
      </c>
      <c r="G10" s="19">
        <v>2.0699999999999998</v>
      </c>
      <c r="H10" s="19">
        <v>73.08</v>
      </c>
      <c r="I10" s="19">
        <v>531.72</v>
      </c>
      <c r="J10" s="19">
        <v>8.4</v>
      </c>
      <c r="K10" s="19">
        <v>0.11</v>
      </c>
      <c r="L10" s="19">
        <v>0</v>
      </c>
      <c r="M10" s="19">
        <v>0</v>
      </c>
      <c r="N10" s="19">
        <v>24.94</v>
      </c>
      <c r="O10" s="19">
        <v>37.880000000000003</v>
      </c>
      <c r="P10" s="19">
        <v>10.26</v>
      </c>
      <c r="Q10" s="19">
        <v>0</v>
      </c>
      <c r="R10" s="19">
        <v>0</v>
      </c>
      <c r="S10" s="19">
        <v>0.23</v>
      </c>
      <c r="T10" s="19">
        <v>6.88</v>
      </c>
      <c r="U10" s="19">
        <v>514.17999999999995</v>
      </c>
      <c r="V10" s="19">
        <v>1091.3399999999999</v>
      </c>
      <c r="W10" s="19">
        <v>256.07</v>
      </c>
      <c r="X10" s="19">
        <v>199.98</v>
      </c>
      <c r="Y10" s="19">
        <v>399.36</v>
      </c>
      <c r="Z10" s="19">
        <v>13.99</v>
      </c>
      <c r="AA10" s="19">
        <v>1025</v>
      </c>
      <c r="AB10" s="19">
        <v>18.54</v>
      </c>
      <c r="AC10" s="19">
        <v>86.77</v>
      </c>
      <c r="AD10" s="19">
        <v>1.69</v>
      </c>
      <c r="AE10" s="19">
        <v>0.33</v>
      </c>
      <c r="AF10" s="19">
        <v>0.54</v>
      </c>
      <c r="AG10" s="19">
        <v>5.32</v>
      </c>
      <c r="AH10" s="19">
        <v>13.71</v>
      </c>
      <c r="AI10" s="19">
        <v>15.45</v>
      </c>
      <c r="AJ10" s="20">
        <v>0</v>
      </c>
      <c r="AK10" s="20">
        <v>1183.26</v>
      </c>
      <c r="AL10" s="20">
        <v>906.35</v>
      </c>
      <c r="AM10" s="20">
        <v>1639.36</v>
      </c>
      <c r="AN10" s="20">
        <v>2302.84</v>
      </c>
      <c r="AO10" s="20">
        <v>531.87</v>
      </c>
      <c r="AP10" s="20">
        <v>875.63</v>
      </c>
      <c r="AQ10" s="20">
        <v>276.33</v>
      </c>
      <c r="AR10" s="20">
        <v>1013.08</v>
      </c>
      <c r="AS10" s="20">
        <v>1204.82</v>
      </c>
      <c r="AT10" s="20">
        <v>1455.61</v>
      </c>
      <c r="AU10" s="20">
        <v>2032.71</v>
      </c>
      <c r="AV10" s="20">
        <v>732.14</v>
      </c>
      <c r="AW10" s="20">
        <v>1167.6199999999999</v>
      </c>
      <c r="AX10" s="20">
        <v>3979.73</v>
      </c>
      <c r="AY10" s="20">
        <v>220.4</v>
      </c>
      <c r="AZ10" s="20">
        <v>935.09</v>
      </c>
      <c r="BA10" s="20">
        <v>993.56</v>
      </c>
      <c r="BB10" s="20">
        <v>774.35</v>
      </c>
      <c r="BC10" s="20">
        <v>405.03</v>
      </c>
      <c r="BD10" s="20">
        <v>0.13</v>
      </c>
      <c r="BE10" s="20">
        <v>0.06</v>
      </c>
      <c r="BF10" s="20">
        <v>0.03</v>
      </c>
      <c r="BG10" s="20">
        <v>0.08</v>
      </c>
      <c r="BH10" s="20">
        <v>0.08</v>
      </c>
      <c r="BI10" s="20">
        <v>0.41</v>
      </c>
      <c r="BJ10" s="20">
        <v>0</v>
      </c>
      <c r="BK10" s="20">
        <v>1.63</v>
      </c>
      <c r="BL10" s="20">
        <v>0</v>
      </c>
      <c r="BM10" s="20">
        <v>0.44</v>
      </c>
      <c r="BN10" s="20">
        <v>0.01</v>
      </c>
      <c r="BO10" s="20">
        <v>0</v>
      </c>
      <c r="BP10" s="20">
        <v>0</v>
      </c>
      <c r="BQ10" s="20">
        <v>7.0000000000000007E-2</v>
      </c>
      <c r="BR10" s="20">
        <v>0.15</v>
      </c>
      <c r="BS10" s="20">
        <v>1.52</v>
      </c>
      <c r="BT10" s="20">
        <v>0.01</v>
      </c>
      <c r="BU10" s="20">
        <v>0</v>
      </c>
      <c r="BV10" s="20">
        <v>0.88</v>
      </c>
      <c r="BW10" s="20">
        <v>0.72</v>
      </c>
      <c r="BX10" s="20">
        <v>0</v>
      </c>
      <c r="BY10" s="20">
        <v>0</v>
      </c>
      <c r="BZ10" s="20">
        <v>0</v>
      </c>
      <c r="CA10" s="20">
        <v>0</v>
      </c>
      <c r="CB10" s="20">
        <v>426</v>
      </c>
    </row>
    <row r="11" spans="1:80" s="20" customFormat="1" ht="12.75" customHeight="1">
      <c r="A11" s="17"/>
      <c r="B11" s="18" t="s">
        <v>94</v>
      </c>
      <c r="C11" s="19"/>
      <c r="D11" s="19">
        <v>24.87</v>
      </c>
      <c r="E11" s="19">
        <v>14.17</v>
      </c>
      <c r="F11" s="19">
        <v>17.89</v>
      </c>
      <c r="G11" s="19">
        <v>2.0699999999999998</v>
      </c>
      <c r="H11" s="19">
        <v>73.08</v>
      </c>
      <c r="I11" s="19">
        <v>531.72</v>
      </c>
      <c r="J11" s="19">
        <v>8.4</v>
      </c>
      <c r="K11" s="19">
        <v>0.11</v>
      </c>
      <c r="L11" s="19">
        <v>0</v>
      </c>
      <c r="M11" s="19">
        <v>0</v>
      </c>
      <c r="N11" s="19">
        <v>24.94</v>
      </c>
      <c r="O11" s="19">
        <v>37.880000000000003</v>
      </c>
      <c r="P11" s="19">
        <v>10.26</v>
      </c>
      <c r="Q11" s="19">
        <v>0</v>
      </c>
      <c r="R11" s="19">
        <v>0</v>
      </c>
      <c r="S11" s="19">
        <v>0.23</v>
      </c>
      <c r="T11" s="19">
        <v>6.88</v>
      </c>
      <c r="U11" s="19">
        <v>514.17999999999995</v>
      </c>
      <c r="V11" s="19">
        <v>1091.3399999999999</v>
      </c>
      <c r="W11" s="19">
        <v>256.07</v>
      </c>
      <c r="X11" s="19">
        <v>199.98</v>
      </c>
      <c r="Y11" s="19">
        <v>399.36</v>
      </c>
      <c r="Z11" s="19">
        <v>13.99</v>
      </c>
      <c r="AA11" s="19">
        <v>1025</v>
      </c>
      <c r="AB11" s="19">
        <v>18.54</v>
      </c>
      <c r="AC11" s="19">
        <v>86.77</v>
      </c>
      <c r="AD11" s="19">
        <v>1.69</v>
      </c>
      <c r="AE11" s="19">
        <v>0.33</v>
      </c>
      <c r="AF11" s="19">
        <v>0.54</v>
      </c>
      <c r="AG11" s="19">
        <v>5.32</v>
      </c>
      <c r="AH11" s="19">
        <v>13.71</v>
      </c>
      <c r="AI11" s="19">
        <v>15.45</v>
      </c>
      <c r="AJ11" s="20">
        <v>0</v>
      </c>
      <c r="AK11" s="20">
        <v>1183.26</v>
      </c>
      <c r="AL11" s="20">
        <v>906.35</v>
      </c>
      <c r="AM11" s="20">
        <v>1639.36</v>
      </c>
      <c r="AN11" s="20">
        <v>2302.84</v>
      </c>
      <c r="AO11" s="20">
        <v>531.87</v>
      </c>
      <c r="AP11" s="20">
        <v>875.63</v>
      </c>
      <c r="AQ11" s="20">
        <v>276.33</v>
      </c>
      <c r="AR11" s="20">
        <v>1013.08</v>
      </c>
      <c r="AS11" s="20">
        <v>1204.82</v>
      </c>
      <c r="AT11" s="20">
        <v>1455.61</v>
      </c>
      <c r="AU11" s="20">
        <v>2032.71</v>
      </c>
      <c r="AV11" s="20">
        <v>732.14</v>
      </c>
      <c r="AW11" s="20">
        <v>1167.6199999999999</v>
      </c>
      <c r="AX11" s="20">
        <v>3979.73</v>
      </c>
      <c r="AY11" s="20">
        <v>220.4</v>
      </c>
      <c r="AZ11" s="20">
        <v>935.09</v>
      </c>
      <c r="BA11" s="20">
        <v>993.56</v>
      </c>
      <c r="BB11" s="20">
        <v>774.35</v>
      </c>
      <c r="BC11" s="20">
        <v>405.03</v>
      </c>
      <c r="BD11" s="20">
        <v>0.13</v>
      </c>
      <c r="BE11" s="20">
        <v>0.06</v>
      </c>
      <c r="BF11" s="20">
        <v>0.03</v>
      </c>
      <c r="BG11" s="20">
        <v>0.08</v>
      </c>
      <c r="BH11" s="20">
        <v>0.08</v>
      </c>
      <c r="BI11" s="20">
        <v>0.41</v>
      </c>
      <c r="BJ11" s="20">
        <v>0</v>
      </c>
      <c r="BK11" s="20">
        <v>1.63</v>
      </c>
      <c r="BL11" s="20">
        <v>0</v>
      </c>
      <c r="BM11" s="20">
        <v>0.44</v>
      </c>
      <c r="BN11" s="20">
        <v>0.01</v>
      </c>
      <c r="BO11" s="20">
        <v>0</v>
      </c>
      <c r="BP11" s="20">
        <v>0</v>
      </c>
      <c r="BQ11" s="20">
        <v>7.0000000000000007E-2</v>
      </c>
      <c r="BR11" s="20">
        <v>0.15</v>
      </c>
      <c r="BS11" s="20">
        <v>1.52</v>
      </c>
      <c r="BT11" s="20">
        <v>0.01</v>
      </c>
      <c r="BU11" s="20">
        <v>0</v>
      </c>
      <c r="BV11" s="20">
        <v>0.88</v>
      </c>
      <c r="BW11" s="20">
        <v>0.72</v>
      </c>
      <c r="BX11" s="20">
        <v>0</v>
      </c>
      <c r="BY11" s="20">
        <v>0</v>
      </c>
      <c r="BZ11" s="20">
        <v>0</v>
      </c>
      <c r="CA11" s="20">
        <v>0</v>
      </c>
      <c r="CB11" s="20">
        <v>426</v>
      </c>
    </row>
    <row r="13" spans="1:80" ht="12.75" customHeight="1">
      <c r="B13" s="8" t="s">
        <v>95</v>
      </c>
    </row>
    <row r="14" spans="1:80" ht="12.75" customHeight="1">
      <c r="B14" s="8" t="s">
        <v>87</v>
      </c>
    </row>
    <row r="15" spans="1:80" s="13" customFormat="1" ht="12.75" customHeight="1">
      <c r="A15" s="10" t="str">
        <f>"29/1"</f>
        <v>29/1</v>
      </c>
      <c r="B15" s="11" t="s">
        <v>96</v>
      </c>
      <c r="C15" s="12" t="str">
        <f>"80"</f>
        <v>80</v>
      </c>
      <c r="D15" s="12">
        <v>0.92</v>
      </c>
      <c r="E15" s="12">
        <v>0</v>
      </c>
      <c r="F15" s="12">
        <v>4.76</v>
      </c>
      <c r="G15" s="12">
        <v>4.76</v>
      </c>
      <c r="H15" s="12">
        <v>8.75</v>
      </c>
      <c r="I15" s="12">
        <v>77.561355200000008</v>
      </c>
      <c r="J15" s="12">
        <v>0.6</v>
      </c>
      <c r="K15" s="12">
        <v>3.12</v>
      </c>
      <c r="L15" s="12">
        <v>0</v>
      </c>
      <c r="M15" s="12">
        <v>0</v>
      </c>
      <c r="N15" s="12">
        <v>6.96</v>
      </c>
      <c r="O15" s="12">
        <v>0.14000000000000001</v>
      </c>
      <c r="P15" s="12">
        <v>1.65</v>
      </c>
      <c r="Q15" s="12">
        <v>0</v>
      </c>
      <c r="R15" s="12">
        <v>0</v>
      </c>
      <c r="S15" s="12">
        <v>0.22</v>
      </c>
      <c r="T15" s="12">
        <v>0.73</v>
      </c>
      <c r="U15" s="12">
        <v>14.34</v>
      </c>
      <c r="V15" s="12">
        <v>140.76</v>
      </c>
      <c r="W15" s="12">
        <v>19.260000000000002</v>
      </c>
      <c r="X15" s="12">
        <v>27.01</v>
      </c>
      <c r="Y15" s="12">
        <v>39.18</v>
      </c>
      <c r="Z15" s="12">
        <v>0.5</v>
      </c>
      <c r="AA15" s="12">
        <v>0</v>
      </c>
      <c r="AB15" s="12">
        <v>7397.04</v>
      </c>
      <c r="AC15" s="12">
        <v>1480</v>
      </c>
      <c r="AD15" s="12">
        <v>2.41</v>
      </c>
      <c r="AE15" s="12">
        <v>0.03</v>
      </c>
      <c r="AF15" s="12">
        <v>0.04</v>
      </c>
      <c r="AG15" s="12">
        <v>0.57999999999999996</v>
      </c>
      <c r="AH15" s="12">
        <v>0.81</v>
      </c>
      <c r="AI15" s="12">
        <v>1.27</v>
      </c>
      <c r="AJ15" s="13">
        <v>0</v>
      </c>
      <c r="AK15" s="13">
        <v>30.56</v>
      </c>
      <c r="AL15" s="13">
        <v>24.87</v>
      </c>
      <c r="AM15" s="13">
        <v>31.27</v>
      </c>
      <c r="AN15" s="13">
        <v>27.01</v>
      </c>
      <c r="AO15" s="13">
        <v>6.4</v>
      </c>
      <c r="AP15" s="13">
        <v>22.74</v>
      </c>
      <c r="AQ15" s="13">
        <v>5.69</v>
      </c>
      <c r="AR15" s="13">
        <v>22.03</v>
      </c>
      <c r="AS15" s="13">
        <v>34.11</v>
      </c>
      <c r="AT15" s="13">
        <v>29.14</v>
      </c>
      <c r="AU15" s="13">
        <v>95.94</v>
      </c>
      <c r="AV15" s="13">
        <v>9.9499999999999993</v>
      </c>
      <c r="AW15" s="13">
        <v>20.61</v>
      </c>
      <c r="AX15" s="13">
        <v>167.01</v>
      </c>
      <c r="AY15" s="13">
        <v>0</v>
      </c>
      <c r="AZ15" s="13">
        <v>21.32</v>
      </c>
      <c r="BA15" s="13">
        <v>23.45</v>
      </c>
      <c r="BB15" s="13">
        <v>12.79</v>
      </c>
      <c r="BC15" s="13">
        <v>8.5299999999999994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0.28999999999999998</v>
      </c>
      <c r="BL15" s="13">
        <v>0</v>
      </c>
      <c r="BM15" s="13">
        <v>0.19</v>
      </c>
      <c r="BN15" s="13">
        <v>0.01</v>
      </c>
      <c r="BO15" s="13">
        <v>0.03</v>
      </c>
      <c r="BP15" s="13">
        <v>0</v>
      </c>
      <c r="BQ15" s="13">
        <v>0</v>
      </c>
      <c r="BR15" s="13">
        <v>0</v>
      </c>
      <c r="BS15" s="13">
        <v>1.1100000000000001</v>
      </c>
      <c r="BT15" s="13">
        <v>0</v>
      </c>
      <c r="BU15" s="13">
        <v>0</v>
      </c>
      <c r="BV15" s="13">
        <v>2.78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65.13</v>
      </c>
    </row>
    <row r="16" spans="1:80" s="13" customFormat="1" ht="12.75" customHeight="1">
      <c r="A16" s="10" t="str">
        <f>"8/5"</f>
        <v>8/5</v>
      </c>
      <c r="B16" s="11" t="s">
        <v>97</v>
      </c>
      <c r="C16" s="12" t="str">
        <f>"150"</f>
        <v>150</v>
      </c>
      <c r="D16" s="12">
        <v>25.35</v>
      </c>
      <c r="E16" s="12">
        <v>24.32</v>
      </c>
      <c r="F16" s="12">
        <v>14.4</v>
      </c>
      <c r="G16" s="12">
        <v>1.52</v>
      </c>
      <c r="H16" s="12">
        <v>20.149999999999999</v>
      </c>
      <c r="I16" s="12">
        <v>313.88174624999994</v>
      </c>
      <c r="J16" s="12">
        <v>7.83</v>
      </c>
      <c r="K16" s="12">
        <v>0.98</v>
      </c>
      <c r="L16" s="12">
        <v>0</v>
      </c>
      <c r="M16" s="12">
        <v>0</v>
      </c>
      <c r="N16" s="12">
        <v>13.47</v>
      </c>
      <c r="O16" s="12">
        <v>6.34</v>
      </c>
      <c r="P16" s="12">
        <v>0.33</v>
      </c>
      <c r="Q16" s="12">
        <v>0</v>
      </c>
      <c r="R16" s="12">
        <v>0</v>
      </c>
      <c r="S16" s="12">
        <v>1.68</v>
      </c>
      <c r="T16" s="12">
        <v>1.89</v>
      </c>
      <c r="U16" s="12">
        <v>190.24</v>
      </c>
      <c r="V16" s="12">
        <v>161.5</v>
      </c>
      <c r="W16" s="12">
        <v>212.29</v>
      </c>
      <c r="X16" s="12">
        <v>31.11</v>
      </c>
      <c r="Y16" s="12">
        <v>276.72000000000003</v>
      </c>
      <c r="Z16" s="12">
        <v>0.76</v>
      </c>
      <c r="AA16" s="12">
        <v>82.65</v>
      </c>
      <c r="AB16" s="12">
        <v>41.58</v>
      </c>
      <c r="AC16" s="12">
        <v>94.71</v>
      </c>
      <c r="AD16" s="12">
        <v>1.1299999999999999</v>
      </c>
      <c r="AE16" s="12">
        <v>0.06</v>
      </c>
      <c r="AF16" s="12">
        <v>0.35</v>
      </c>
      <c r="AG16" s="12">
        <v>0.62</v>
      </c>
      <c r="AH16" s="12">
        <v>5.91</v>
      </c>
      <c r="AI16" s="12">
        <v>0.35</v>
      </c>
      <c r="AJ16" s="13">
        <v>0</v>
      </c>
      <c r="AK16" s="13">
        <v>1217.51</v>
      </c>
      <c r="AL16" s="13">
        <v>1002.59</v>
      </c>
      <c r="AM16" s="13">
        <v>1864.57</v>
      </c>
      <c r="AN16" s="13">
        <v>1444.23</v>
      </c>
      <c r="AO16" s="13">
        <v>556.63</v>
      </c>
      <c r="AP16" s="13">
        <v>939.27</v>
      </c>
      <c r="AQ16" s="13">
        <v>306.25</v>
      </c>
      <c r="AR16" s="13">
        <v>1109.05</v>
      </c>
      <c r="AS16" s="13">
        <v>104.82</v>
      </c>
      <c r="AT16" s="13">
        <v>119.26</v>
      </c>
      <c r="AU16" s="13">
        <v>159.51</v>
      </c>
      <c r="AV16" s="13">
        <v>645.30999999999995</v>
      </c>
      <c r="AW16" s="13">
        <v>85.62</v>
      </c>
      <c r="AX16" s="13">
        <v>491.8</v>
      </c>
      <c r="AY16" s="13">
        <v>0.8</v>
      </c>
      <c r="AZ16" s="13">
        <v>143.38</v>
      </c>
      <c r="BA16" s="13">
        <v>127.12</v>
      </c>
      <c r="BB16" s="13">
        <v>1219.19</v>
      </c>
      <c r="BC16" s="13">
        <v>134.66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0.09</v>
      </c>
      <c r="BL16" s="13">
        <v>0</v>
      </c>
      <c r="BM16" s="13">
        <v>0.06</v>
      </c>
      <c r="BN16" s="13">
        <v>0</v>
      </c>
      <c r="BO16" s="13">
        <v>0.01</v>
      </c>
      <c r="BP16" s="13">
        <v>0</v>
      </c>
      <c r="BQ16" s="13">
        <v>0</v>
      </c>
      <c r="BR16" s="13">
        <v>0</v>
      </c>
      <c r="BS16" s="13">
        <v>0.34</v>
      </c>
      <c r="BT16" s="13">
        <v>0</v>
      </c>
      <c r="BU16" s="13">
        <v>0</v>
      </c>
      <c r="BV16" s="13">
        <v>0.84</v>
      </c>
      <c r="BW16" s="13">
        <v>0</v>
      </c>
      <c r="BX16" s="13">
        <v>0</v>
      </c>
      <c r="BY16" s="13">
        <v>0</v>
      </c>
      <c r="BZ16" s="13">
        <v>0</v>
      </c>
      <c r="CA16" s="13">
        <v>0</v>
      </c>
      <c r="CB16" s="13">
        <v>110.71</v>
      </c>
    </row>
    <row r="17" spans="1:80" s="13" customFormat="1" ht="12.75" customHeight="1">
      <c r="A17" s="10" t="s">
        <v>133</v>
      </c>
      <c r="B17" s="11" t="s">
        <v>98</v>
      </c>
      <c r="C17" s="12" t="str">
        <f>"30"</f>
        <v>30</v>
      </c>
      <c r="D17" s="12">
        <v>2.16</v>
      </c>
      <c r="E17" s="12">
        <v>2.16</v>
      </c>
      <c r="F17" s="12">
        <v>2.5499999999999998</v>
      </c>
      <c r="G17" s="12">
        <v>0</v>
      </c>
      <c r="H17" s="12">
        <v>16.649999999999999</v>
      </c>
      <c r="I17" s="12">
        <v>95.219999999999985</v>
      </c>
      <c r="J17" s="12">
        <v>1.56</v>
      </c>
      <c r="K17" s="12">
        <v>0</v>
      </c>
      <c r="L17" s="12">
        <v>0</v>
      </c>
      <c r="M17" s="12">
        <v>0</v>
      </c>
      <c r="N17" s="12">
        <v>16.649999999999999</v>
      </c>
      <c r="O17" s="12">
        <v>0</v>
      </c>
      <c r="P17" s="12">
        <v>0</v>
      </c>
      <c r="Q17" s="12">
        <v>0</v>
      </c>
      <c r="R17" s="12">
        <v>0</v>
      </c>
      <c r="S17" s="12">
        <v>0.12</v>
      </c>
      <c r="T17" s="12">
        <v>0.54</v>
      </c>
      <c r="U17" s="12">
        <v>39</v>
      </c>
      <c r="V17" s="12">
        <v>109.5</v>
      </c>
      <c r="W17" s="12">
        <v>92.1</v>
      </c>
      <c r="X17" s="12">
        <v>10.199999999999999</v>
      </c>
      <c r="Y17" s="12">
        <v>65.7</v>
      </c>
      <c r="Z17" s="12">
        <v>0.06</v>
      </c>
      <c r="AA17" s="12">
        <v>12.6</v>
      </c>
      <c r="AB17" s="12">
        <v>9</v>
      </c>
      <c r="AC17" s="12">
        <v>14.1</v>
      </c>
      <c r="AD17" s="12">
        <v>0.06</v>
      </c>
      <c r="AE17" s="12">
        <v>0.02</v>
      </c>
      <c r="AF17" s="12">
        <v>0.11</v>
      </c>
      <c r="AG17" s="12">
        <v>0.06</v>
      </c>
      <c r="AH17" s="12">
        <v>0.54</v>
      </c>
      <c r="AI17" s="12">
        <v>0.3</v>
      </c>
      <c r="AJ17" s="13">
        <v>0</v>
      </c>
      <c r="AK17" s="13">
        <v>135.9</v>
      </c>
      <c r="AL17" s="13">
        <v>125.4</v>
      </c>
      <c r="AM17" s="13">
        <v>161.4</v>
      </c>
      <c r="AN17" s="13">
        <v>162</v>
      </c>
      <c r="AO17" s="13">
        <v>49.5</v>
      </c>
      <c r="AP17" s="13">
        <v>91.2</v>
      </c>
      <c r="AQ17" s="13">
        <v>28.5</v>
      </c>
      <c r="AR17" s="13">
        <v>96</v>
      </c>
      <c r="AS17" s="13">
        <v>70.8</v>
      </c>
      <c r="AT17" s="13">
        <v>72</v>
      </c>
      <c r="AU17" s="13">
        <v>159</v>
      </c>
      <c r="AV17" s="13">
        <v>51</v>
      </c>
      <c r="AW17" s="13">
        <v>42</v>
      </c>
      <c r="AX17" s="13">
        <v>477.3</v>
      </c>
      <c r="AY17" s="13">
        <v>0</v>
      </c>
      <c r="AZ17" s="13">
        <v>234</v>
      </c>
      <c r="BA17" s="13">
        <v>125.4</v>
      </c>
      <c r="BB17" s="13">
        <v>101.4</v>
      </c>
      <c r="BC17" s="13">
        <v>20.7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0.74</v>
      </c>
      <c r="BT17" s="13">
        <v>0</v>
      </c>
      <c r="BU17" s="13">
        <v>0</v>
      </c>
      <c r="BV17" s="13">
        <v>0.05</v>
      </c>
      <c r="BW17" s="13">
        <v>0.02</v>
      </c>
      <c r="BX17" s="13">
        <v>0.02</v>
      </c>
      <c r="BY17" s="13">
        <v>0</v>
      </c>
      <c r="BZ17" s="13">
        <v>0</v>
      </c>
      <c r="CA17" s="13">
        <v>0</v>
      </c>
      <c r="CB17" s="13">
        <v>7.98</v>
      </c>
    </row>
    <row r="18" spans="1:80" s="13" customFormat="1" ht="12.75" customHeight="1">
      <c r="A18" s="10" t="str">
        <f>"пром."</f>
        <v>пром.</v>
      </c>
      <c r="B18" s="11" t="s">
        <v>99</v>
      </c>
      <c r="C18" s="12" t="str">
        <f>"200"</f>
        <v>200</v>
      </c>
      <c r="D18" s="12">
        <v>0</v>
      </c>
      <c r="E18" s="12">
        <v>0</v>
      </c>
      <c r="F18" s="12">
        <v>0</v>
      </c>
      <c r="G18" s="12">
        <v>0</v>
      </c>
      <c r="H18" s="12">
        <v>22.33</v>
      </c>
      <c r="I18" s="12">
        <v>91.532499999999985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22.33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130</v>
      </c>
      <c r="AB18" s="12">
        <v>0</v>
      </c>
      <c r="AC18" s="12">
        <v>0</v>
      </c>
      <c r="AD18" s="12">
        <v>2.35</v>
      </c>
      <c r="AE18" s="12">
        <v>0.26</v>
      </c>
      <c r="AF18" s="12">
        <v>0.31</v>
      </c>
      <c r="AG18" s="12">
        <v>2.57</v>
      </c>
      <c r="AH18" s="12">
        <v>0</v>
      </c>
      <c r="AI18" s="12">
        <v>8.0399999999999991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3"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0</v>
      </c>
      <c r="CB18" s="13">
        <v>181.5</v>
      </c>
    </row>
    <row r="19" spans="1:80" s="5" customFormat="1" ht="12.75" customHeight="1">
      <c r="A19" s="14" t="str">
        <f>"пром."</f>
        <v>пром.</v>
      </c>
      <c r="B19" s="15" t="s">
        <v>100</v>
      </c>
      <c r="C19" s="16" t="str">
        <f>"45"</f>
        <v>45</v>
      </c>
      <c r="D19" s="16">
        <v>2.94</v>
      </c>
      <c r="E19" s="16">
        <v>0</v>
      </c>
      <c r="F19" s="16">
        <v>0.99</v>
      </c>
      <c r="G19" s="16">
        <v>0.99</v>
      </c>
      <c r="H19" s="16">
        <v>23.99</v>
      </c>
      <c r="I19" s="16">
        <v>115.88849999999999</v>
      </c>
      <c r="J19" s="16">
        <v>0.23</v>
      </c>
      <c r="K19" s="16">
        <v>0</v>
      </c>
      <c r="L19" s="16">
        <v>0</v>
      </c>
      <c r="M19" s="16">
        <v>0</v>
      </c>
      <c r="N19" s="16">
        <v>1.49</v>
      </c>
      <c r="O19" s="16">
        <v>21.06</v>
      </c>
      <c r="P19" s="16">
        <v>1.44</v>
      </c>
      <c r="Q19" s="16">
        <v>0</v>
      </c>
      <c r="R19" s="16">
        <v>0</v>
      </c>
      <c r="S19" s="16">
        <v>0.14000000000000001</v>
      </c>
      <c r="T19" s="16">
        <v>0.72</v>
      </c>
      <c r="U19" s="16">
        <v>125.48</v>
      </c>
      <c r="V19" s="16">
        <v>36.549999999999997</v>
      </c>
      <c r="W19" s="16">
        <v>6.44</v>
      </c>
      <c r="X19" s="16">
        <v>9.9499999999999993</v>
      </c>
      <c r="Y19" s="16">
        <v>25.63</v>
      </c>
      <c r="Z19" s="16">
        <v>0.69</v>
      </c>
      <c r="AA19" s="16">
        <v>0</v>
      </c>
      <c r="AB19" s="16">
        <v>0</v>
      </c>
      <c r="AC19" s="16">
        <v>0</v>
      </c>
      <c r="AD19" s="16">
        <v>0.77</v>
      </c>
      <c r="AE19" s="16">
        <v>0.06</v>
      </c>
      <c r="AF19" s="16">
        <v>0.02</v>
      </c>
      <c r="AG19" s="16">
        <v>0.61</v>
      </c>
      <c r="AH19" s="16">
        <v>1.35</v>
      </c>
      <c r="AI19" s="16">
        <v>0</v>
      </c>
      <c r="AJ19" s="5">
        <v>0</v>
      </c>
      <c r="AK19" s="5">
        <v>145.63999999999999</v>
      </c>
      <c r="AL19" s="5">
        <v>151.12</v>
      </c>
      <c r="AM19" s="5">
        <v>231.38</v>
      </c>
      <c r="AN19" s="5">
        <v>77.91</v>
      </c>
      <c r="AO19" s="5">
        <v>45.81</v>
      </c>
      <c r="AP19" s="5">
        <v>91.61</v>
      </c>
      <c r="AQ19" s="5">
        <v>34.450000000000003</v>
      </c>
      <c r="AR19" s="5">
        <v>164.43</v>
      </c>
      <c r="AS19" s="5">
        <v>102.18</v>
      </c>
      <c r="AT19" s="5">
        <v>142.11000000000001</v>
      </c>
      <c r="AU19" s="5">
        <v>117.84</v>
      </c>
      <c r="AV19" s="5">
        <v>63.03</v>
      </c>
      <c r="AW19" s="5">
        <v>109.62</v>
      </c>
      <c r="AX19" s="5">
        <v>910.24</v>
      </c>
      <c r="AY19" s="5">
        <v>0</v>
      </c>
      <c r="AZ19" s="5">
        <v>296.37</v>
      </c>
      <c r="BA19" s="5">
        <v>129.59</v>
      </c>
      <c r="BB19" s="5">
        <v>86.91</v>
      </c>
      <c r="BC19" s="5">
        <v>67.73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0.01</v>
      </c>
      <c r="BJ19" s="5">
        <v>0</v>
      </c>
      <c r="BK19" s="5">
        <v>0.11</v>
      </c>
      <c r="BL19" s="5">
        <v>0</v>
      </c>
      <c r="BM19" s="5">
        <v>0.05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0.38</v>
      </c>
      <c r="BT19" s="5">
        <v>0</v>
      </c>
      <c r="BU19" s="5">
        <v>0</v>
      </c>
      <c r="BV19" s="5">
        <v>0.28999999999999998</v>
      </c>
      <c r="BW19" s="5">
        <v>0.01</v>
      </c>
      <c r="BX19" s="5">
        <v>0</v>
      </c>
      <c r="BY19" s="5">
        <v>0</v>
      </c>
      <c r="BZ19" s="5">
        <v>0</v>
      </c>
      <c r="CA19" s="5">
        <v>0</v>
      </c>
      <c r="CB19" s="5">
        <v>7.83</v>
      </c>
    </row>
    <row r="20" spans="1:80" s="20" customFormat="1" ht="12.75" customHeight="1">
      <c r="A20" s="17"/>
      <c r="B20" s="18" t="s">
        <v>93</v>
      </c>
      <c r="C20" s="19"/>
      <c r="D20" s="19">
        <v>31.37</v>
      </c>
      <c r="E20" s="19">
        <v>26.48</v>
      </c>
      <c r="F20" s="19">
        <v>22.7</v>
      </c>
      <c r="G20" s="19">
        <v>7.27</v>
      </c>
      <c r="H20" s="19">
        <v>91.86</v>
      </c>
      <c r="I20" s="19">
        <v>694.08</v>
      </c>
      <c r="J20" s="19">
        <v>10.220000000000001</v>
      </c>
      <c r="K20" s="19">
        <v>4.0999999999999996</v>
      </c>
      <c r="L20" s="19">
        <v>0</v>
      </c>
      <c r="M20" s="19">
        <v>0</v>
      </c>
      <c r="N20" s="19">
        <v>38.57</v>
      </c>
      <c r="O20" s="19">
        <v>49.87</v>
      </c>
      <c r="P20" s="19">
        <v>3.43</v>
      </c>
      <c r="Q20" s="19">
        <v>0</v>
      </c>
      <c r="R20" s="19">
        <v>0</v>
      </c>
      <c r="S20" s="19">
        <v>2.15</v>
      </c>
      <c r="T20" s="19">
        <v>3.88</v>
      </c>
      <c r="U20" s="19">
        <v>369.06</v>
      </c>
      <c r="V20" s="19">
        <v>448.31</v>
      </c>
      <c r="W20" s="19">
        <v>330.09</v>
      </c>
      <c r="X20" s="19">
        <v>78.27</v>
      </c>
      <c r="Y20" s="19">
        <v>407.23</v>
      </c>
      <c r="Z20" s="19">
        <v>2.02</v>
      </c>
      <c r="AA20" s="19">
        <v>225.25</v>
      </c>
      <c r="AB20" s="19">
        <v>7447.62</v>
      </c>
      <c r="AC20" s="19">
        <v>1588.81</v>
      </c>
      <c r="AD20" s="19">
        <v>6.71</v>
      </c>
      <c r="AE20" s="19">
        <v>0.42</v>
      </c>
      <c r="AF20" s="19">
        <v>0.82</v>
      </c>
      <c r="AG20" s="19">
        <v>4.4400000000000004</v>
      </c>
      <c r="AH20" s="19">
        <v>8.61</v>
      </c>
      <c r="AI20" s="19">
        <v>9.9600000000000009</v>
      </c>
      <c r="AJ20" s="20">
        <v>0</v>
      </c>
      <c r="AK20" s="20">
        <v>1529.6</v>
      </c>
      <c r="AL20" s="20">
        <v>1303.98</v>
      </c>
      <c r="AM20" s="20">
        <v>2288.62</v>
      </c>
      <c r="AN20" s="20">
        <v>1711.15</v>
      </c>
      <c r="AO20" s="20">
        <v>658.33</v>
      </c>
      <c r="AP20" s="20">
        <v>1144.82</v>
      </c>
      <c r="AQ20" s="20">
        <v>374.88</v>
      </c>
      <c r="AR20" s="20">
        <v>1391.51</v>
      </c>
      <c r="AS20" s="20">
        <v>311.92</v>
      </c>
      <c r="AT20" s="20">
        <v>362.51</v>
      </c>
      <c r="AU20" s="20">
        <v>532.29999999999995</v>
      </c>
      <c r="AV20" s="20">
        <v>769.29</v>
      </c>
      <c r="AW20" s="20">
        <v>257.85000000000002</v>
      </c>
      <c r="AX20" s="20">
        <v>2046.35</v>
      </c>
      <c r="AY20" s="20">
        <v>0.8</v>
      </c>
      <c r="AZ20" s="20">
        <v>695.07</v>
      </c>
      <c r="BA20" s="20">
        <v>405.56</v>
      </c>
      <c r="BB20" s="20">
        <v>1420.29</v>
      </c>
      <c r="BC20" s="20">
        <v>231.62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0.01</v>
      </c>
      <c r="BJ20" s="20">
        <v>0</v>
      </c>
      <c r="BK20" s="20">
        <v>0.49</v>
      </c>
      <c r="BL20" s="20">
        <v>0</v>
      </c>
      <c r="BM20" s="20">
        <v>0.3</v>
      </c>
      <c r="BN20" s="20">
        <v>0.02</v>
      </c>
      <c r="BO20" s="20">
        <v>0.04</v>
      </c>
      <c r="BP20" s="20">
        <v>0</v>
      </c>
      <c r="BQ20" s="20">
        <v>0</v>
      </c>
      <c r="BR20" s="20">
        <v>0</v>
      </c>
      <c r="BS20" s="20">
        <v>2.58</v>
      </c>
      <c r="BT20" s="20">
        <v>0</v>
      </c>
      <c r="BU20" s="20">
        <v>0</v>
      </c>
      <c r="BV20" s="20">
        <v>3.96</v>
      </c>
      <c r="BW20" s="20">
        <v>0.03</v>
      </c>
      <c r="BX20" s="20">
        <v>0.02</v>
      </c>
      <c r="BY20" s="20">
        <v>0</v>
      </c>
      <c r="BZ20" s="20">
        <v>0</v>
      </c>
      <c r="CA20" s="20">
        <v>0</v>
      </c>
      <c r="CB20" s="20">
        <v>373.15</v>
      </c>
    </row>
    <row r="21" spans="1:80" s="20" customFormat="1" ht="12.75" customHeight="1">
      <c r="A21" s="17"/>
      <c r="B21" s="18" t="s">
        <v>94</v>
      </c>
      <c r="C21" s="19"/>
      <c r="D21" s="19">
        <v>31.37</v>
      </c>
      <c r="E21" s="19">
        <v>26.48</v>
      </c>
      <c r="F21" s="19">
        <v>22.7</v>
      </c>
      <c r="G21" s="19">
        <v>7.27</v>
      </c>
      <c r="H21" s="19">
        <v>91.86</v>
      </c>
      <c r="I21" s="19">
        <v>694.08</v>
      </c>
      <c r="J21" s="19">
        <v>10.220000000000001</v>
      </c>
      <c r="K21" s="19">
        <v>4.0999999999999996</v>
      </c>
      <c r="L21" s="19">
        <v>0</v>
      </c>
      <c r="M21" s="19">
        <v>0</v>
      </c>
      <c r="N21" s="19">
        <v>38.57</v>
      </c>
      <c r="O21" s="19">
        <v>49.87</v>
      </c>
      <c r="P21" s="19">
        <v>3.43</v>
      </c>
      <c r="Q21" s="19">
        <v>0</v>
      </c>
      <c r="R21" s="19">
        <v>0</v>
      </c>
      <c r="S21" s="19">
        <v>2.15</v>
      </c>
      <c r="T21" s="19">
        <v>3.88</v>
      </c>
      <c r="U21" s="19">
        <v>369.06</v>
      </c>
      <c r="V21" s="19">
        <v>448.31</v>
      </c>
      <c r="W21" s="19">
        <v>330.09</v>
      </c>
      <c r="X21" s="19">
        <v>78.27</v>
      </c>
      <c r="Y21" s="19">
        <v>407.23</v>
      </c>
      <c r="Z21" s="19">
        <v>2.02</v>
      </c>
      <c r="AA21" s="19">
        <v>225.25</v>
      </c>
      <c r="AB21" s="19">
        <v>7447.62</v>
      </c>
      <c r="AC21" s="19">
        <v>1588.81</v>
      </c>
      <c r="AD21" s="19">
        <v>6.71</v>
      </c>
      <c r="AE21" s="19">
        <v>0.42</v>
      </c>
      <c r="AF21" s="19">
        <v>0.82</v>
      </c>
      <c r="AG21" s="19">
        <v>4.4400000000000004</v>
      </c>
      <c r="AH21" s="19">
        <v>8.61</v>
      </c>
      <c r="AI21" s="19">
        <v>9.9600000000000009</v>
      </c>
      <c r="AJ21" s="20">
        <v>0</v>
      </c>
      <c r="AK21" s="20">
        <v>1529.6</v>
      </c>
      <c r="AL21" s="20">
        <v>1303.98</v>
      </c>
      <c r="AM21" s="20">
        <v>2288.62</v>
      </c>
      <c r="AN21" s="20">
        <v>1711.15</v>
      </c>
      <c r="AO21" s="20">
        <v>658.33</v>
      </c>
      <c r="AP21" s="20">
        <v>1144.82</v>
      </c>
      <c r="AQ21" s="20">
        <v>374.88</v>
      </c>
      <c r="AR21" s="20">
        <v>1391.51</v>
      </c>
      <c r="AS21" s="20">
        <v>311.92</v>
      </c>
      <c r="AT21" s="20">
        <v>362.51</v>
      </c>
      <c r="AU21" s="20">
        <v>532.29999999999995</v>
      </c>
      <c r="AV21" s="20">
        <v>769.29</v>
      </c>
      <c r="AW21" s="20">
        <v>257.85000000000002</v>
      </c>
      <c r="AX21" s="20">
        <v>2046.35</v>
      </c>
      <c r="AY21" s="20">
        <v>0.8</v>
      </c>
      <c r="AZ21" s="20">
        <v>695.07</v>
      </c>
      <c r="BA21" s="20">
        <v>405.56</v>
      </c>
      <c r="BB21" s="20">
        <v>1420.29</v>
      </c>
      <c r="BC21" s="20">
        <v>231.62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0.01</v>
      </c>
      <c r="BJ21" s="20">
        <v>0</v>
      </c>
      <c r="BK21" s="20">
        <v>0.49</v>
      </c>
      <c r="BL21" s="20">
        <v>0</v>
      </c>
      <c r="BM21" s="20">
        <v>0.3</v>
      </c>
      <c r="BN21" s="20">
        <v>0.02</v>
      </c>
      <c r="BO21" s="20">
        <v>0.04</v>
      </c>
      <c r="BP21" s="20">
        <v>0</v>
      </c>
      <c r="BQ21" s="20">
        <v>0</v>
      </c>
      <c r="BR21" s="20">
        <v>0</v>
      </c>
      <c r="BS21" s="20">
        <v>2.58</v>
      </c>
      <c r="BT21" s="20">
        <v>0</v>
      </c>
      <c r="BU21" s="20">
        <v>0</v>
      </c>
      <c r="BV21" s="20">
        <v>3.96</v>
      </c>
      <c r="BW21" s="20">
        <v>0.03</v>
      </c>
      <c r="BX21" s="20">
        <v>0.02</v>
      </c>
      <c r="BY21" s="20">
        <v>0</v>
      </c>
      <c r="BZ21" s="20">
        <v>0</v>
      </c>
      <c r="CA21" s="20">
        <v>0</v>
      </c>
      <c r="CB21" s="20">
        <v>373.15</v>
      </c>
    </row>
    <row r="23" spans="1:80" ht="12.75" customHeight="1">
      <c r="B23" s="8" t="s">
        <v>101</v>
      </c>
    </row>
    <row r="24" spans="1:80" ht="12.75" customHeight="1">
      <c r="B24" s="8" t="s">
        <v>87</v>
      </c>
    </row>
    <row r="25" spans="1:80" s="13" customFormat="1" ht="12.75" customHeight="1">
      <c r="A25" s="10" t="str">
        <f>"42/8"</f>
        <v>42/8</v>
      </c>
      <c r="B25" s="11" t="s">
        <v>102</v>
      </c>
      <c r="C25" s="12" t="str">
        <f>"100"</f>
        <v>100</v>
      </c>
      <c r="D25" s="12">
        <v>13.92</v>
      </c>
      <c r="E25" s="12">
        <v>12.07</v>
      </c>
      <c r="F25" s="12">
        <v>13.69</v>
      </c>
      <c r="G25" s="12">
        <v>0.2</v>
      </c>
      <c r="H25" s="12">
        <v>14.73</v>
      </c>
      <c r="I25" s="12">
        <v>235.6558</v>
      </c>
      <c r="J25" s="12">
        <v>7.41</v>
      </c>
      <c r="K25" s="12">
        <v>0.11</v>
      </c>
      <c r="L25" s="12">
        <v>0</v>
      </c>
      <c r="M25" s="12">
        <v>0</v>
      </c>
      <c r="N25" s="12">
        <v>3.58</v>
      </c>
      <c r="O25" s="12">
        <v>9.73</v>
      </c>
      <c r="P25" s="12">
        <v>1.42</v>
      </c>
      <c r="Q25" s="12">
        <v>0</v>
      </c>
      <c r="R25" s="12">
        <v>0</v>
      </c>
      <c r="S25" s="12">
        <v>0.14000000000000001</v>
      </c>
      <c r="T25" s="12">
        <v>1.93</v>
      </c>
      <c r="U25" s="12">
        <v>288.47000000000003</v>
      </c>
      <c r="V25" s="12">
        <v>235.31</v>
      </c>
      <c r="W25" s="12">
        <v>45.73</v>
      </c>
      <c r="X25" s="12">
        <v>23.48</v>
      </c>
      <c r="Y25" s="12">
        <v>165.58</v>
      </c>
      <c r="Z25" s="12">
        <v>2.21</v>
      </c>
      <c r="AA25" s="12">
        <v>24</v>
      </c>
      <c r="AB25" s="12">
        <v>17</v>
      </c>
      <c r="AC25" s="12">
        <v>26.9</v>
      </c>
      <c r="AD25" s="12">
        <v>0.59</v>
      </c>
      <c r="AE25" s="12">
        <v>0.08</v>
      </c>
      <c r="AF25" s="12">
        <v>0.14000000000000001</v>
      </c>
      <c r="AG25" s="12">
        <v>3.19</v>
      </c>
      <c r="AH25" s="12">
        <v>6.09</v>
      </c>
      <c r="AI25" s="12">
        <v>3.26</v>
      </c>
      <c r="AJ25" s="13">
        <v>0</v>
      </c>
      <c r="AK25" s="13">
        <v>738.21</v>
      </c>
      <c r="AL25" s="13">
        <v>575.85</v>
      </c>
      <c r="AM25" s="13">
        <v>1081.5899999999999</v>
      </c>
      <c r="AN25" s="13">
        <v>1678.95</v>
      </c>
      <c r="AO25" s="13">
        <v>311.32</v>
      </c>
      <c r="AP25" s="13">
        <v>566.67999999999995</v>
      </c>
      <c r="AQ25" s="13">
        <v>153.94999999999999</v>
      </c>
      <c r="AR25" s="13">
        <v>590.58000000000004</v>
      </c>
      <c r="AS25" s="13">
        <v>718.49</v>
      </c>
      <c r="AT25" s="13">
        <v>701.38</v>
      </c>
      <c r="AU25" s="13">
        <v>1144.2</v>
      </c>
      <c r="AV25" s="13">
        <v>468.26</v>
      </c>
      <c r="AW25" s="13">
        <v>628.77</v>
      </c>
      <c r="AX25" s="13">
        <v>2332.64</v>
      </c>
      <c r="AY25" s="13">
        <v>179.08</v>
      </c>
      <c r="AZ25" s="13">
        <v>559.99</v>
      </c>
      <c r="BA25" s="13">
        <v>554.14</v>
      </c>
      <c r="BB25" s="13">
        <v>478.81</v>
      </c>
      <c r="BC25" s="13">
        <v>193.28</v>
      </c>
      <c r="BD25" s="13">
        <v>0.12</v>
      </c>
      <c r="BE25" s="13">
        <v>0.06</v>
      </c>
      <c r="BF25" s="13">
        <v>0.03</v>
      </c>
      <c r="BG25" s="13">
        <v>7.0000000000000007E-2</v>
      </c>
      <c r="BH25" s="13">
        <v>0.08</v>
      </c>
      <c r="BI25" s="13">
        <v>0.38</v>
      </c>
      <c r="BJ25" s="13">
        <v>0</v>
      </c>
      <c r="BK25" s="13">
        <v>1.02</v>
      </c>
      <c r="BL25" s="13">
        <v>0</v>
      </c>
      <c r="BM25" s="13">
        <v>0.31</v>
      </c>
      <c r="BN25" s="13">
        <v>0.02</v>
      </c>
      <c r="BO25" s="13">
        <v>0</v>
      </c>
      <c r="BP25" s="13">
        <v>0</v>
      </c>
      <c r="BQ25" s="13">
        <v>7.0000000000000007E-2</v>
      </c>
      <c r="BR25" s="13">
        <v>0.11</v>
      </c>
      <c r="BS25" s="13">
        <v>0.85</v>
      </c>
      <c r="BT25" s="13">
        <v>0</v>
      </c>
      <c r="BU25" s="13">
        <v>0</v>
      </c>
      <c r="BV25" s="13">
        <v>0.12</v>
      </c>
      <c r="BW25" s="13">
        <v>0.01</v>
      </c>
      <c r="BX25" s="13">
        <v>0</v>
      </c>
      <c r="BY25" s="13">
        <v>0</v>
      </c>
      <c r="BZ25" s="13">
        <v>0</v>
      </c>
      <c r="CA25" s="13">
        <v>0</v>
      </c>
      <c r="CB25" s="13">
        <v>94.22</v>
      </c>
    </row>
    <row r="26" spans="1:80" s="13" customFormat="1" ht="12.75" customHeight="1">
      <c r="A26" s="10" t="str">
        <f>"32/3"</f>
        <v>32/3</v>
      </c>
      <c r="B26" s="11" t="s">
        <v>103</v>
      </c>
      <c r="C26" s="12" t="str">
        <f>"150"</f>
        <v>150</v>
      </c>
      <c r="D26" s="12">
        <v>2.5</v>
      </c>
      <c r="E26" s="12">
        <v>0</v>
      </c>
      <c r="F26" s="12">
        <v>3.98</v>
      </c>
      <c r="G26" s="12">
        <v>3.98</v>
      </c>
      <c r="H26" s="12">
        <v>17.350000000000001</v>
      </c>
      <c r="I26" s="12">
        <v>110.40025393499999</v>
      </c>
      <c r="J26" s="12">
        <v>0.52</v>
      </c>
      <c r="K26" s="12">
        <v>2.44</v>
      </c>
      <c r="L26" s="12">
        <v>0</v>
      </c>
      <c r="M26" s="12">
        <v>0</v>
      </c>
      <c r="N26" s="12">
        <v>6.15</v>
      </c>
      <c r="O26" s="12">
        <v>8.4600000000000009</v>
      </c>
      <c r="P26" s="12">
        <v>2.74</v>
      </c>
      <c r="Q26" s="12">
        <v>0</v>
      </c>
      <c r="R26" s="12">
        <v>0</v>
      </c>
      <c r="S26" s="12">
        <v>0.36</v>
      </c>
      <c r="T26" s="12">
        <v>1.74</v>
      </c>
      <c r="U26" s="12">
        <v>160.38999999999999</v>
      </c>
      <c r="V26" s="12">
        <v>482.67</v>
      </c>
      <c r="W26" s="12">
        <v>36.75</v>
      </c>
      <c r="X26" s="12">
        <v>34.28</v>
      </c>
      <c r="Y26" s="12">
        <v>67.959999999999994</v>
      </c>
      <c r="Z26" s="12">
        <v>1.06</v>
      </c>
      <c r="AA26" s="12">
        <v>0</v>
      </c>
      <c r="AB26" s="12">
        <v>5011.88</v>
      </c>
      <c r="AC26" s="12">
        <v>947.36</v>
      </c>
      <c r="AD26" s="12">
        <v>1.98</v>
      </c>
      <c r="AE26" s="12">
        <v>0.09</v>
      </c>
      <c r="AF26" s="12">
        <v>7.0000000000000007E-2</v>
      </c>
      <c r="AG26" s="12">
        <v>1.1499999999999999</v>
      </c>
      <c r="AH26" s="12">
        <v>1.8</v>
      </c>
      <c r="AI26" s="12">
        <v>10.61</v>
      </c>
      <c r="AJ26" s="13">
        <v>0</v>
      </c>
      <c r="AK26" s="13">
        <v>59.01</v>
      </c>
      <c r="AL26" s="13">
        <v>59.25</v>
      </c>
      <c r="AM26" s="13">
        <v>80.42</v>
      </c>
      <c r="AN26" s="13">
        <v>69.53</v>
      </c>
      <c r="AO26" s="13">
        <v>18.7</v>
      </c>
      <c r="AP26" s="13">
        <v>53.82</v>
      </c>
      <c r="AQ26" s="13">
        <v>18.350000000000001</v>
      </c>
      <c r="AR26" s="13">
        <v>61.16</v>
      </c>
      <c r="AS26" s="13">
        <v>77.849999999999994</v>
      </c>
      <c r="AT26" s="13">
        <v>129</v>
      </c>
      <c r="AU26" s="13">
        <v>153.62</v>
      </c>
      <c r="AV26" s="13">
        <v>25.72</v>
      </c>
      <c r="AW26" s="13">
        <v>54.35</v>
      </c>
      <c r="AX26" s="13">
        <v>360.9</v>
      </c>
      <c r="AY26" s="13">
        <v>0</v>
      </c>
      <c r="AZ26" s="13">
        <v>66.48</v>
      </c>
      <c r="BA26" s="13">
        <v>56.27</v>
      </c>
      <c r="BB26" s="13">
        <v>42.74</v>
      </c>
      <c r="BC26" s="13">
        <v>21.95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0.27</v>
      </c>
      <c r="BL26" s="13">
        <v>0</v>
      </c>
      <c r="BM26" s="13">
        <v>0.16</v>
      </c>
      <c r="BN26" s="13">
        <v>0.01</v>
      </c>
      <c r="BO26" s="13">
        <v>0.03</v>
      </c>
      <c r="BP26" s="13">
        <v>0</v>
      </c>
      <c r="BQ26" s="13">
        <v>0</v>
      </c>
      <c r="BR26" s="13">
        <v>0</v>
      </c>
      <c r="BS26" s="13">
        <v>0.95</v>
      </c>
      <c r="BT26" s="13">
        <v>0</v>
      </c>
      <c r="BU26" s="13">
        <v>0</v>
      </c>
      <c r="BV26" s="13">
        <v>2.2200000000000002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163.95</v>
      </c>
    </row>
    <row r="27" spans="1:80" s="13" customFormat="1" ht="12.75" customHeight="1">
      <c r="A27" s="10" t="str">
        <f>"6/10"</f>
        <v>6/10</v>
      </c>
      <c r="B27" s="11" t="s">
        <v>104</v>
      </c>
      <c r="C27" s="12" t="str">
        <f>"200"</f>
        <v>200</v>
      </c>
      <c r="D27" s="12">
        <v>0.35</v>
      </c>
      <c r="E27" s="12">
        <v>0</v>
      </c>
      <c r="F27" s="12">
        <v>0</v>
      </c>
      <c r="G27" s="12">
        <v>0</v>
      </c>
      <c r="H27" s="12">
        <v>23.31</v>
      </c>
      <c r="I27" s="12">
        <v>88.911519999999982</v>
      </c>
      <c r="J27" s="12">
        <v>0</v>
      </c>
      <c r="K27" s="12">
        <v>0</v>
      </c>
      <c r="L27" s="12">
        <v>0</v>
      </c>
      <c r="M27" s="12">
        <v>0</v>
      </c>
      <c r="N27" s="12">
        <v>22.72</v>
      </c>
      <c r="O27" s="12">
        <v>0</v>
      </c>
      <c r="P27" s="12">
        <v>0.59</v>
      </c>
      <c r="Q27" s="12">
        <v>0</v>
      </c>
      <c r="R27" s="12">
        <v>0</v>
      </c>
      <c r="S27" s="12">
        <v>0</v>
      </c>
      <c r="T27" s="12">
        <v>0.61</v>
      </c>
      <c r="U27" s="12">
        <v>0.1</v>
      </c>
      <c r="V27" s="12">
        <v>0.3</v>
      </c>
      <c r="W27" s="12">
        <v>0.28999999999999998</v>
      </c>
      <c r="X27" s="12">
        <v>0</v>
      </c>
      <c r="Y27" s="12">
        <v>0</v>
      </c>
      <c r="Z27" s="12">
        <v>0.03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213.81</v>
      </c>
    </row>
    <row r="28" spans="1:80" s="13" customFormat="1" ht="12.75" customHeight="1">
      <c r="A28" s="10" t="str">
        <f>"пром."</f>
        <v>пром.</v>
      </c>
      <c r="B28" s="11" t="s">
        <v>91</v>
      </c>
      <c r="C28" s="12" t="str">
        <f>"30"</f>
        <v>30</v>
      </c>
      <c r="D28" s="12">
        <v>2.0099999999999998</v>
      </c>
      <c r="E28" s="12">
        <v>0</v>
      </c>
      <c r="F28" s="12">
        <v>0.21</v>
      </c>
      <c r="G28" s="12">
        <v>0</v>
      </c>
      <c r="H28" s="12">
        <v>15.06</v>
      </c>
      <c r="I28" s="12">
        <v>63.162959999999991</v>
      </c>
      <c r="J28" s="12">
        <v>0</v>
      </c>
      <c r="K28" s="12">
        <v>0</v>
      </c>
      <c r="L28" s="12">
        <v>0</v>
      </c>
      <c r="M28" s="12">
        <v>0</v>
      </c>
      <c r="N28" s="12">
        <v>12.84</v>
      </c>
      <c r="O28" s="12">
        <v>0</v>
      </c>
      <c r="P28" s="12">
        <v>2.2200000000000002</v>
      </c>
      <c r="Q28" s="12">
        <v>0</v>
      </c>
      <c r="R28" s="12">
        <v>0</v>
      </c>
      <c r="S28" s="12">
        <v>0</v>
      </c>
      <c r="T28" s="12">
        <v>3.61</v>
      </c>
      <c r="U28" s="12">
        <v>12.09</v>
      </c>
      <c r="V28" s="12">
        <v>561.72</v>
      </c>
      <c r="W28" s="12">
        <v>222.11</v>
      </c>
      <c r="X28" s="12">
        <v>69.75</v>
      </c>
      <c r="Y28" s="12">
        <v>62.91</v>
      </c>
      <c r="Z28" s="12">
        <v>7.46</v>
      </c>
      <c r="AA28" s="12">
        <v>1008</v>
      </c>
      <c r="AB28" s="12">
        <v>0</v>
      </c>
      <c r="AC28" s="12">
        <v>63</v>
      </c>
      <c r="AD28" s="12">
        <v>0.51</v>
      </c>
      <c r="AE28" s="12">
        <v>0.06</v>
      </c>
      <c r="AF28" s="12">
        <v>0.32</v>
      </c>
      <c r="AG28" s="12">
        <v>0</v>
      </c>
      <c r="AH28" s="12">
        <v>2.69</v>
      </c>
      <c r="AI28" s="12">
        <v>15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0.01</v>
      </c>
      <c r="BH28" s="13">
        <v>0</v>
      </c>
      <c r="BI28" s="13">
        <v>0.03</v>
      </c>
      <c r="BJ28" s="13">
        <v>0</v>
      </c>
      <c r="BK28" s="13">
        <v>0.26</v>
      </c>
      <c r="BL28" s="13">
        <v>0</v>
      </c>
      <c r="BM28" s="13">
        <v>0.09</v>
      </c>
      <c r="BN28" s="13">
        <v>0</v>
      </c>
      <c r="BO28" s="13">
        <v>0</v>
      </c>
      <c r="BP28" s="13">
        <v>0</v>
      </c>
      <c r="BQ28" s="13">
        <v>0</v>
      </c>
      <c r="BR28" s="13">
        <v>0.02</v>
      </c>
      <c r="BS28" s="13">
        <v>0.08</v>
      </c>
      <c r="BT28" s="13">
        <v>0</v>
      </c>
      <c r="BU28" s="13">
        <v>0</v>
      </c>
      <c r="BV28" s="13">
        <v>0.16</v>
      </c>
      <c r="BW28" s="13">
        <v>0.65</v>
      </c>
      <c r="BX28" s="13">
        <v>0</v>
      </c>
      <c r="BY28" s="13">
        <v>0</v>
      </c>
      <c r="BZ28" s="13">
        <v>0</v>
      </c>
      <c r="CA28" s="13">
        <v>0</v>
      </c>
      <c r="CB28" s="13">
        <v>2.4</v>
      </c>
    </row>
    <row r="29" spans="1:80" s="5" customFormat="1" ht="12.75" customHeight="1">
      <c r="A29" s="14" t="str">
        <f>"пром."</f>
        <v>пром.</v>
      </c>
      <c r="B29" s="15" t="s">
        <v>92</v>
      </c>
      <c r="C29" s="16" t="str">
        <f>"20"</f>
        <v>20</v>
      </c>
      <c r="D29" s="16">
        <v>1.32</v>
      </c>
      <c r="E29" s="16">
        <v>0</v>
      </c>
      <c r="F29" s="16">
        <v>0.24</v>
      </c>
      <c r="G29" s="16">
        <v>0.24</v>
      </c>
      <c r="H29" s="16">
        <v>8.34</v>
      </c>
      <c r="I29" s="16">
        <v>38.676000000000002</v>
      </c>
      <c r="J29" s="16">
        <v>0.04</v>
      </c>
      <c r="K29" s="16">
        <v>0</v>
      </c>
      <c r="L29" s="16">
        <v>0</v>
      </c>
      <c r="M29" s="16">
        <v>0</v>
      </c>
      <c r="N29" s="16">
        <v>0.24</v>
      </c>
      <c r="O29" s="16">
        <v>6.44</v>
      </c>
      <c r="P29" s="16">
        <v>1.66</v>
      </c>
      <c r="Q29" s="16">
        <v>0</v>
      </c>
      <c r="R29" s="16">
        <v>0</v>
      </c>
      <c r="S29" s="16">
        <v>0.2</v>
      </c>
      <c r="T29" s="16">
        <v>0.5</v>
      </c>
      <c r="U29" s="16">
        <v>122</v>
      </c>
      <c r="V29" s="16">
        <v>49</v>
      </c>
      <c r="W29" s="16">
        <v>7</v>
      </c>
      <c r="X29" s="16">
        <v>9.4</v>
      </c>
      <c r="Y29" s="16">
        <v>31.6</v>
      </c>
      <c r="Z29" s="16">
        <v>0.78</v>
      </c>
      <c r="AA29" s="16">
        <v>0</v>
      </c>
      <c r="AB29" s="16">
        <v>1</v>
      </c>
      <c r="AC29" s="16">
        <v>0.2</v>
      </c>
      <c r="AD29" s="16">
        <v>0.28000000000000003</v>
      </c>
      <c r="AE29" s="16">
        <v>0.04</v>
      </c>
      <c r="AF29" s="16">
        <v>0.02</v>
      </c>
      <c r="AG29" s="16">
        <v>0.14000000000000001</v>
      </c>
      <c r="AH29" s="16">
        <v>0.4</v>
      </c>
      <c r="AI29" s="16">
        <v>0</v>
      </c>
      <c r="AJ29" s="5">
        <v>0</v>
      </c>
      <c r="AK29" s="5">
        <v>64.400000000000006</v>
      </c>
      <c r="AL29" s="5">
        <v>49.6</v>
      </c>
      <c r="AM29" s="5">
        <v>85.4</v>
      </c>
      <c r="AN29" s="5">
        <v>44.6</v>
      </c>
      <c r="AO29" s="5">
        <v>18.600000000000001</v>
      </c>
      <c r="AP29" s="5">
        <v>39.6</v>
      </c>
      <c r="AQ29" s="5">
        <v>16</v>
      </c>
      <c r="AR29" s="5">
        <v>74.2</v>
      </c>
      <c r="AS29" s="5">
        <v>59.4</v>
      </c>
      <c r="AT29" s="5">
        <v>58.2</v>
      </c>
      <c r="AU29" s="5">
        <v>92.8</v>
      </c>
      <c r="AV29" s="5">
        <v>24.8</v>
      </c>
      <c r="AW29" s="5">
        <v>62</v>
      </c>
      <c r="AX29" s="5">
        <v>311.8</v>
      </c>
      <c r="AY29" s="5">
        <v>0</v>
      </c>
      <c r="AZ29" s="5">
        <v>105.2</v>
      </c>
      <c r="BA29" s="5">
        <v>58.2</v>
      </c>
      <c r="BB29" s="5">
        <v>36</v>
      </c>
      <c r="BC29" s="5">
        <v>26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0.03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0.02</v>
      </c>
      <c r="BT29" s="5">
        <v>0</v>
      </c>
      <c r="BU29" s="5">
        <v>0</v>
      </c>
      <c r="BV29" s="5">
        <v>0.1</v>
      </c>
      <c r="BW29" s="5">
        <v>0.02</v>
      </c>
      <c r="BX29" s="5">
        <v>0</v>
      </c>
      <c r="BY29" s="5">
        <v>0</v>
      </c>
      <c r="BZ29" s="5">
        <v>0</v>
      </c>
      <c r="CA29" s="5">
        <v>0</v>
      </c>
      <c r="CB29" s="5">
        <v>9.4</v>
      </c>
    </row>
    <row r="30" spans="1:80" s="20" customFormat="1" ht="12.75" customHeight="1">
      <c r="A30" s="17"/>
      <c r="B30" s="18" t="s">
        <v>93</v>
      </c>
      <c r="C30" s="19"/>
      <c r="D30" s="19">
        <v>20.100000000000001</v>
      </c>
      <c r="E30" s="19">
        <v>12.07</v>
      </c>
      <c r="F30" s="19">
        <v>18.12</v>
      </c>
      <c r="G30" s="19">
        <v>4.42</v>
      </c>
      <c r="H30" s="19">
        <v>78.78</v>
      </c>
      <c r="I30" s="19">
        <v>536.80999999999995</v>
      </c>
      <c r="J30" s="19">
        <v>7.97</v>
      </c>
      <c r="K30" s="19">
        <v>2.5499999999999998</v>
      </c>
      <c r="L30" s="19">
        <v>0</v>
      </c>
      <c r="M30" s="19">
        <v>0</v>
      </c>
      <c r="N30" s="19">
        <v>45.52</v>
      </c>
      <c r="O30" s="19">
        <v>24.63</v>
      </c>
      <c r="P30" s="19">
        <v>8.6300000000000008</v>
      </c>
      <c r="Q30" s="19">
        <v>0</v>
      </c>
      <c r="R30" s="19">
        <v>0</v>
      </c>
      <c r="S30" s="19">
        <v>0.7</v>
      </c>
      <c r="T30" s="19">
        <v>8.39</v>
      </c>
      <c r="U30" s="19">
        <v>583.04</v>
      </c>
      <c r="V30" s="19">
        <v>1328.99</v>
      </c>
      <c r="W30" s="19">
        <v>311.88</v>
      </c>
      <c r="X30" s="19">
        <v>136.91</v>
      </c>
      <c r="Y30" s="19">
        <v>328.05</v>
      </c>
      <c r="Z30" s="19">
        <v>11.54</v>
      </c>
      <c r="AA30" s="19">
        <v>1032</v>
      </c>
      <c r="AB30" s="19">
        <v>5029.88</v>
      </c>
      <c r="AC30" s="19">
        <v>1037.46</v>
      </c>
      <c r="AD30" s="19">
        <v>3.36</v>
      </c>
      <c r="AE30" s="19">
        <v>0.26</v>
      </c>
      <c r="AF30" s="19">
        <v>0.55000000000000004</v>
      </c>
      <c r="AG30" s="19">
        <v>4.4800000000000004</v>
      </c>
      <c r="AH30" s="19">
        <v>10.98</v>
      </c>
      <c r="AI30" s="19">
        <v>28.87</v>
      </c>
      <c r="AJ30" s="20">
        <v>0</v>
      </c>
      <c r="AK30" s="20">
        <v>861.61</v>
      </c>
      <c r="AL30" s="20">
        <v>684.7</v>
      </c>
      <c r="AM30" s="20">
        <v>1247.4000000000001</v>
      </c>
      <c r="AN30" s="20">
        <v>1793.08</v>
      </c>
      <c r="AO30" s="20">
        <v>348.62</v>
      </c>
      <c r="AP30" s="20">
        <v>660.1</v>
      </c>
      <c r="AQ30" s="20">
        <v>188.3</v>
      </c>
      <c r="AR30" s="20">
        <v>725.93</v>
      </c>
      <c r="AS30" s="20">
        <v>855.75</v>
      </c>
      <c r="AT30" s="20">
        <v>888.58</v>
      </c>
      <c r="AU30" s="20">
        <v>1390.62</v>
      </c>
      <c r="AV30" s="20">
        <v>518.78</v>
      </c>
      <c r="AW30" s="20">
        <v>745.12</v>
      </c>
      <c r="AX30" s="20">
        <v>3005.34</v>
      </c>
      <c r="AY30" s="20">
        <v>179.08</v>
      </c>
      <c r="AZ30" s="20">
        <v>731.67</v>
      </c>
      <c r="BA30" s="20">
        <v>668.62</v>
      </c>
      <c r="BB30" s="20">
        <v>557.54999999999995</v>
      </c>
      <c r="BC30" s="20">
        <v>241.23</v>
      </c>
      <c r="BD30" s="20">
        <v>0.12</v>
      </c>
      <c r="BE30" s="20">
        <v>0.06</v>
      </c>
      <c r="BF30" s="20">
        <v>0.03</v>
      </c>
      <c r="BG30" s="20">
        <v>0.08</v>
      </c>
      <c r="BH30" s="20">
        <v>0.08</v>
      </c>
      <c r="BI30" s="20">
        <v>0.41</v>
      </c>
      <c r="BJ30" s="20">
        <v>0</v>
      </c>
      <c r="BK30" s="20">
        <v>1.58</v>
      </c>
      <c r="BL30" s="20">
        <v>0</v>
      </c>
      <c r="BM30" s="20">
        <v>0.56000000000000005</v>
      </c>
      <c r="BN30" s="20">
        <v>0.03</v>
      </c>
      <c r="BO30" s="20">
        <v>0.03</v>
      </c>
      <c r="BP30" s="20">
        <v>0</v>
      </c>
      <c r="BQ30" s="20">
        <v>7.0000000000000007E-2</v>
      </c>
      <c r="BR30" s="20">
        <v>0.14000000000000001</v>
      </c>
      <c r="BS30" s="20">
        <v>1.9</v>
      </c>
      <c r="BT30" s="20">
        <v>0</v>
      </c>
      <c r="BU30" s="20">
        <v>0</v>
      </c>
      <c r="BV30" s="20">
        <v>2.6</v>
      </c>
      <c r="BW30" s="20">
        <v>0.67</v>
      </c>
      <c r="BX30" s="20">
        <v>0</v>
      </c>
      <c r="BY30" s="20">
        <v>0</v>
      </c>
      <c r="BZ30" s="20">
        <v>0</v>
      </c>
      <c r="CA30" s="20">
        <v>0</v>
      </c>
      <c r="CB30" s="20">
        <v>483.77</v>
      </c>
    </row>
    <row r="31" spans="1:80" s="20" customFormat="1" ht="12.75" customHeight="1">
      <c r="A31" s="17"/>
      <c r="B31" s="18" t="s">
        <v>94</v>
      </c>
      <c r="C31" s="19"/>
      <c r="D31" s="19">
        <v>20.100000000000001</v>
      </c>
      <c r="E31" s="19">
        <v>12.07</v>
      </c>
      <c r="F31" s="19">
        <v>18.12</v>
      </c>
      <c r="G31" s="19">
        <v>4.42</v>
      </c>
      <c r="H31" s="19">
        <v>78.78</v>
      </c>
      <c r="I31" s="19">
        <v>536.80999999999995</v>
      </c>
      <c r="J31" s="19">
        <v>7.97</v>
      </c>
      <c r="K31" s="19">
        <v>2.5499999999999998</v>
      </c>
      <c r="L31" s="19">
        <v>0</v>
      </c>
      <c r="M31" s="19">
        <v>0</v>
      </c>
      <c r="N31" s="19">
        <v>45.52</v>
      </c>
      <c r="O31" s="19">
        <v>24.63</v>
      </c>
      <c r="P31" s="19">
        <v>8.6300000000000008</v>
      </c>
      <c r="Q31" s="19">
        <v>0</v>
      </c>
      <c r="R31" s="19">
        <v>0</v>
      </c>
      <c r="S31" s="19">
        <v>0.7</v>
      </c>
      <c r="T31" s="19">
        <v>8.39</v>
      </c>
      <c r="U31" s="19">
        <v>583.04</v>
      </c>
      <c r="V31" s="19">
        <v>1328.99</v>
      </c>
      <c r="W31" s="19">
        <v>311.88</v>
      </c>
      <c r="X31" s="19">
        <v>136.91</v>
      </c>
      <c r="Y31" s="19">
        <v>328.05</v>
      </c>
      <c r="Z31" s="19">
        <v>11.54</v>
      </c>
      <c r="AA31" s="19">
        <v>1032</v>
      </c>
      <c r="AB31" s="19">
        <v>5029.88</v>
      </c>
      <c r="AC31" s="19">
        <v>1037.46</v>
      </c>
      <c r="AD31" s="19">
        <v>3.36</v>
      </c>
      <c r="AE31" s="19">
        <v>0.26</v>
      </c>
      <c r="AF31" s="19">
        <v>0.55000000000000004</v>
      </c>
      <c r="AG31" s="19">
        <v>4.4800000000000004</v>
      </c>
      <c r="AH31" s="19">
        <v>10.98</v>
      </c>
      <c r="AI31" s="19">
        <v>28.87</v>
      </c>
      <c r="AJ31" s="20">
        <v>0</v>
      </c>
      <c r="AK31" s="20">
        <v>861.61</v>
      </c>
      <c r="AL31" s="20">
        <v>684.7</v>
      </c>
      <c r="AM31" s="20">
        <v>1247.4000000000001</v>
      </c>
      <c r="AN31" s="20">
        <v>1793.08</v>
      </c>
      <c r="AO31" s="20">
        <v>348.62</v>
      </c>
      <c r="AP31" s="20">
        <v>660.1</v>
      </c>
      <c r="AQ31" s="20">
        <v>188.3</v>
      </c>
      <c r="AR31" s="20">
        <v>725.93</v>
      </c>
      <c r="AS31" s="20">
        <v>855.75</v>
      </c>
      <c r="AT31" s="20">
        <v>888.58</v>
      </c>
      <c r="AU31" s="20">
        <v>1390.62</v>
      </c>
      <c r="AV31" s="20">
        <v>518.78</v>
      </c>
      <c r="AW31" s="20">
        <v>745.12</v>
      </c>
      <c r="AX31" s="20">
        <v>3005.34</v>
      </c>
      <c r="AY31" s="20">
        <v>179.08</v>
      </c>
      <c r="AZ31" s="20">
        <v>731.67</v>
      </c>
      <c r="BA31" s="20">
        <v>668.62</v>
      </c>
      <c r="BB31" s="20">
        <v>557.54999999999995</v>
      </c>
      <c r="BC31" s="20">
        <v>241.23</v>
      </c>
      <c r="BD31" s="20">
        <v>0.12</v>
      </c>
      <c r="BE31" s="20">
        <v>0.06</v>
      </c>
      <c r="BF31" s="20">
        <v>0.03</v>
      </c>
      <c r="BG31" s="20">
        <v>0.08</v>
      </c>
      <c r="BH31" s="20">
        <v>0.08</v>
      </c>
      <c r="BI31" s="20">
        <v>0.41</v>
      </c>
      <c r="BJ31" s="20">
        <v>0</v>
      </c>
      <c r="BK31" s="20">
        <v>1.58</v>
      </c>
      <c r="BL31" s="20">
        <v>0</v>
      </c>
      <c r="BM31" s="20">
        <v>0.56000000000000005</v>
      </c>
      <c r="BN31" s="20">
        <v>0.03</v>
      </c>
      <c r="BO31" s="20">
        <v>0.03</v>
      </c>
      <c r="BP31" s="20">
        <v>0</v>
      </c>
      <c r="BQ31" s="20">
        <v>7.0000000000000007E-2</v>
      </c>
      <c r="BR31" s="20">
        <v>0.14000000000000001</v>
      </c>
      <c r="BS31" s="20">
        <v>1.9</v>
      </c>
      <c r="BT31" s="20">
        <v>0</v>
      </c>
      <c r="BU31" s="20">
        <v>0</v>
      </c>
      <c r="BV31" s="20">
        <v>2.6</v>
      </c>
      <c r="BW31" s="20">
        <v>0.67</v>
      </c>
      <c r="BX31" s="20">
        <v>0</v>
      </c>
      <c r="BY31" s="20">
        <v>0</v>
      </c>
      <c r="BZ31" s="20">
        <v>0</v>
      </c>
      <c r="CA31" s="20">
        <v>0</v>
      </c>
      <c r="CB31" s="20">
        <v>483.77</v>
      </c>
    </row>
    <row r="33" spans="1:80" ht="12.75" customHeight="1">
      <c r="B33" s="8" t="s">
        <v>105</v>
      </c>
    </row>
    <row r="34" spans="1:80" ht="12.75" customHeight="1">
      <c r="B34" s="8" t="s">
        <v>87</v>
      </c>
    </row>
    <row r="35" spans="1:80" s="13" customFormat="1" ht="12.75" customHeight="1">
      <c r="A35" s="10" t="str">
        <f>"5/9"</f>
        <v>5/9</v>
      </c>
      <c r="B35" s="11" t="s">
        <v>106</v>
      </c>
      <c r="C35" s="12" t="str">
        <f>"100"</f>
        <v>100</v>
      </c>
      <c r="D35" s="12">
        <v>17.010000000000002</v>
      </c>
      <c r="E35" s="12">
        <v>0.69</v>
      </c>
      <c r="F35" s="12">
        <v>3.61</v>
      </c>
      <c r="G35" s="12">
        <v>1.63</v>
      </c>
      <c r="H35" s="12">
        <v>9.2899999999999991</v>
      </c>
      <c r="I35" s="12">
        <v>137.99190999999999</v>
      </c>
      <c r="J35" s="12">
        <v>0.76</v>
      </c>
      <c r="K35" s="12">
        <v>1.3</v>
      </c>
      <c r="L35" s="12">
        <v>0</v>
      </c>
      <c r="M35" s="12">
        <v>0</v>
      </c>
      <c r="N35" s="12">
        <v>1.36</v>
      </c>
      <c r="O35" s="12">
        <v>7.78</v>
      </c>
      <c r="P35" s="12">
        <v>0.15</v>
      </c>
      <c r="Q35" s="12">
        <v>0</v>
      </c>
      <c r="R35" s="12">
        <v>0</v>
      </c>
      <c r="S35" s="12">
        <v>0.03</v>
      </c>
      <c r="T35" s="12">
        <v>0.93</v>
      </c>
      <c r="U35" s="12">
        <v>175.24</v>
      </c>
      <c r="V35" s="12">
        <v>35.21</v>
      </c>
      <c r="W35" s="12">
        <v>29.3</v>
      </c>
      <c r="X35" s="12">
        <v>3.83</v>
      </c>
      <c r="Y35" s="12">
        <v>22.4</v>
      </c>
      <c r="Z35" s="12">
        <v>0.08</v>
      </c>
      <c r="AA35" s="12">
        <v>4</v>
      </c>
      <c r="AB35" s="12">
        <v>2.5</v>
      </c>
      <c r="AC35" s="12">
        <v>5.5</v>
      </c>
      <c r="AD35" s="12">
        <v>0.94</v>
      </c>
      <c r="AE35" s="12">
        <v>0.02</v>
      </c>
      <c r="AF35" s="12">
        <v>0.04</v>
      </c>
      <c r="AG35" s="12">
        <v>7.0000000000000007E-2</v>
      </c>
      <c r="AH35" s="12">
        <v>0.32</v>
      </c>
      <c r="AI35" s="12">
        <v>7.0000000000000007E-2</v>
      </c>
      <c r="AJ35" s="13">
        <v>0</v>
      </c>
      <c r="AK35" s="13">
        <v>101.94</v>
      </c>
      <c r="AL35" s="13">
        <v>101.75</v>
      </c>
      <c r="AM35" s="13">
        <v>168.43</v>
      </c>
      <c r="AN35" s="13">
        <v>86.18</v>
      </c>
      <c r="AO35" s="13">
        <v>37.590000000000003</v>
      </c>
      <c r="AP35" s="13">
        <v>71.099999999999994</v>
      </c>
      <c r="AQ35" s="13">
        <v>24.76</v>
      </c>
      <c r="AR35" s="13">
        <v>105.05</v>
      </c>
      <c r="AS35" s="13">
        <v>44.4</v>
      </c>
      <c r="AT35" s="13">
        <v>59.66</v>
      </c>
      <c r="AU35" s="13">
        <v>49.6</v>
      </c>
      <c r="AV35" s="13">
        <v>26.87</v>
      </c>
      <c r="AW35" s="13">
        <v>47.39</v>
      </c>
      <c r="AX35" s="13">
        <v>402.08</v>
      </c>
      <c r="AY35" s="13">
        <v>0</v>
      </c>
      <c r="AZ35" s="13">
        <v>129.72999999999999</v>
      </c>
      <c r="BA35" s="13">
        <v>59.38</v>
      </c>
      <c r="BB35" s="13">
        <v>80</v>
      </c>
      <c r="BC35" s="13">
        <v>35.020000000000003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0.11</v>
      </c>
      <c r="BL35" s="13">
        <v>0</v>
      </c>
      <c r="BM35" s="13">
        <v>0.06</v>
      </c>
      <c r="BN35" s="13">
        <v>0</v>
      </c>
      <c r="BO35" s="13">
        <v>0.01</v>
      </c>
      <c r="BP35" s="13">
        <v>0</v>
      </c>
      <c r="BQ35" s="13">
        <v>0</v>
      </c>
      <c r="BR35" s="13">
        <v>0</v>
      </c>
      <c r="BS35" s="13">
        <v>0.37</v>
      </c>
      <c r="BT35" s="13">
        <v>0</v>
      </c>
      <c r="BU35" s="13">
        <v>0</v>
      </c>
      <c r="BV35" s="13">
        <v>0.94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84.13</v>
      </c>
    </row>
    <row r="36" spans="1:80" s="13" customFormat="1" ht="12.75" customHeight="1">
      <c r="A36" s="10" t="str">
        <f>"46/3"</f>
        <v>46/3</v>
      </c>
      <c r="B36" s="11" t="s">
        <v>107</v>
      </c>
      <c r="C36" s="12" t="str">
        <f>"150"</f>
        <v>150</v>
      </c>
      <c r="D36" s="12">
        <v>5.3</v>
      </c>
      <c r="E36" s="12">
        <v>0.03</v>
      </c>
      <c r="F36" s="12">
        <v>2.98</v>
      </c>
      <c r="G36" s="12">
        <v>0.66</v>
      </c>
      <c r="H36" s="12">
        <v>34.11</v>
      </c>
      <c r="I36" s="12">
        <v>183.94017449999998</v>
      </c>
      <c r="J36" s="12">
        <v>1.87</v>
      </c>
      <c r="K36" s="12">
        <v>0.08</v>
      </c>
      <c r="L36" s="12">
        <v>0</v>
      </c>
      <c r="M36" s="12">
        <v>0</v>
      </c>
      <c r="N36" s="12">
        <v>0.97</v>
      </c>
      <c r="O36" s="12">
        <v>31.42</v>
      </c>
      <c r="P36" s="12">
        <v>1.72</v>
      </c>
      <c r="Q36" s="12">
        <v>0</v>
      </c>
      <c r="R36" s="12">
        <v>0</v>
      </c>
      <c r="S36" s="12">
        <v>0</v>
      </c>
      <c r="T36" s="12">
        <v>0.68</v>
      </c>
      <c r="U36" s="12">
        <v>147.26</v>
      </c>
      <c r="V36" s="12">
        <v>56.22</v>
      </c>
      <c r="W36" s="12">
        <v>10.53</v>
      </c>
      <c r="X36" s="12">
        <v>7.17</v>
      </c>
      <c r="Y36" s="12">
        <v>39.83</v>
      </c>
      <c r="Z36" s="12">
        <v>0.73</v>
      </c>
      <c r="AA36" s="12">
        <v>9</v>
      </c>
      <c r="AB36" s="12">
        <v>9</v>
      </c>
      <c r="AC36" s="12">
        <v>16.88</v>
      </c>
      <c r="AD36" s="12">
        <v>0.8</v>
      </c>
      <c r="AE36" s="12">
        <v>0.06</v>
      </c>
      <c r="AF36" s="12">
        <v>0.02</v>
      </c>
      <c r="AG36" s="12">
        <v>0.49</v>
      </c>
      <c r="AH36" s="12">
        <v>1.49</v>
      </c>
      <c r="AI36" s="12">
        <v>0</v>
      </c>
      <c r="AJ36" s="13">
        <v>0</v>
      </c>
      <c r="AK36" s="13">
        <v>229.67</v>
      </c>
      <c r="AL36" s="13">
        <v>209.98</v>
      </c>
      <c r="AM36" s="13">
        <v>393.39</v>
      </c>
      <c r="AN36" s="13">
        <v>122.87</v>
      </c>
      <c r="AO36" s="13">
        <v>74.91</v>
      </c>
      <c r="AP36" s="13">
        <v>152.19</v>
      </c>
      <c r="AQ36" s="13">
        <v>49.94</v>
      </c>
      <c r="AR36" s="13">
        <v>244.06</v>
      </c>
      <c r="AS36" s="13">
        <v>161.38999999999999</v>
      </c>
      <c r="AT36" s="13">
        <v>194.59</v>
      </c>
      <c r="AU36" s="13">
        <v>166.92</v>
      </c>
      <c r="AV36" s="13">
        <v>98.07</v>
      </c>
      <c r="AW36" s="13">
        <v>170.55</v>
      </c>
      <c r="AX36" s="13">
        <v>1497.86</v>
      </c>
      <c r="AY36" s="13">
        <v>0</v>
      </c>
      <c r="AZ36" s="13">
        <v>471.98</v>
      </c>
      <c r="BA36" s="13">
        <v>244.48</v>
      </c>
      <c r="BB36" s="13">
        <v>122.77</v>
      </c>
      <c r="BC36" s="13">
        <v>97.19</v>
      </c>
      <c r="BD36" s="13">
        <v>0.09</v>
      </c>
      <c r="BE36" s="13">
        <v>0.04</v>
      </c>
      <c r="BF36" s="13">
        <v>0.02</v>
      </c>
      <c r="BG36" s="13">
        <v>0.05</v>
      </c>
      <c r="BH36" s="13">
        <v>0.06</v>
      </c>
      <c r="BI36" s="13">
        <v>0.26</v>
      </c>
      <c r="BJ36" s="13">
        <v>0</v>
      </c>
      <c r="BK36" s="13">
        <v>0.81</v>
      </c>
      <c r="BL36" s="13">
        <v>0</v>
      </c>
      <c r="BM36" s="13">
        <v>0.23</v>
      </c>
      <c r="BN36" s="13">
        <v>0</v>
      </c>
      <c r="BO36" s="13">
        <v>0</v>
      </c>
      <c r="BP36" s="13">
        <v>0</v>
      </c>
      <c r="BQ36" s="13">
        <v>0.05</v>
      </c>
      <c r="BR36" s="13">
        <v>0.08</v>
      </c>
      <c r="BS36" s="13">
        <v>0.6</v>
      </c>
      <c r="BT36" s="13">
        <v>0</v>
      </c>
      <c r="BU36" s="13">
        <v>0</v>
      </c>
      <c r="BV36" s="13">
        <v>0.24</v>
      </c>
      <c r="BW36" s="13">
        <v>0.01</v>
      </c>
      <c r="BX36" s="13">
        <v>0</v>
      </c>
      <c r="BY36" s="13">
        <v>0</v>
      </c>
      <c r="BZ36" s="13">
        <v>0</v>
      </c>
      <c r="CA36" s="13">
        <v>0</v>
      </c>
      <c r="CB36" s="13">
        <v>7.57</v>
      </c>
    </row>
    <row r="37" spans="1:80" s="13" customFormat="1" ht="12.75" customHeight="1">
      <c r="A37" s="10" t="str">
        <f>"37/10"</f>
        <v>37/10</v>
      </c>
      <c r="B37" s="11" t="s">
        <v>108</v>
      </c>
      <c r="C37" s="12" t="str">
        <f>"200"</f>
        <v>200</v>
      </c>
      <c r="D37" s="12">
        <v>0.24</v>
      </c>
      <c r="E37" s="12">
        <v>0</v>
      </c>
      <c r="F37" s="12">
        <v>0.1</v>
      </c>
      <c r="G37" s="12">
        <v>0.1</v>
      </c>
      <c r="H37" s="12">
        <v>19.489999999999998</v>
      </c>
      <c r="I37" s="12">
        <v>74.31777000000001</v>
      </c>
      <c r="J37" s="12">
        <v>0.02</v>
      </c>
      <c r="K37" s="12">
        <v>0</v>
      </c>
      <c r="L37" s="12">
        <v>0</v>
      </c>
      <c r="M37" s="12">
        <v>0</v>
      </c>
      <c r="N37" s="12">
        <v>17.52</v>
      </c>
      <c r="O37" s="12">
        <v>0.43</v>
      </c>
      <c r="P37" s="12">
        <v>1.54</v>
      </c>
      <c r="Q37" s="12">
        <v>0</v>
      </c>
      <c r="R37" s="12">
        <v>0</v>
      </c>
      <c r="S37" s="12">
        <v>0.35</v>
      </c>
      <c r="T37" s="12">
        <v>0.35</v>
      </c>
      <c r="U37" s="12">
        <v>0.89</v>
      </c>
      <c r="V37" s="12">
        <v>3.86</v>
      </c>
      <c r="W37" s="12">
        <v>4.51</v>
      </c>
      <c r="X37" s="12">
        <v>1.1399999999999999</v>
      </c>
      <c r="Y37" s="12">
        <v>1.1200000000000001</v>
      </c>
      <c r="Z37" s="12">
        <v>0.23</v>
      </c>
      <c r="AA37" s="12">
        <v>0</v>
      </c>
      <c r="AB37" s="12">
        <v>351</v>
      </c>
      <c r="AC37" s="12">
        <v>65.099999999999994</v>
      </c>
      <c r="AD37" s="12">
        <v>0.26</v>
      </c>
      <c r="AE37" s="12">
        <v>0.01</v>
      </c>
      <c r="AF37" s="12">
        <v>0.02</v>
      </c>
      <c r="AG37" s="12">
        <v>0.08</v>
      </c>
      <c r="AH37" s="12">
        <v>0.11</v>
      </c>
      <c r="AI37" s="12">
        <v>39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0</v>
      </c>
      <c r="BP37" s="13">
        <v>0</v>
      </c>
      <c r="BQ37" s="13">
        <v>0</v>
      </c>
      <c r="BR37" s="13">
        <v>0</v>
      </c>
      <c r="BS37" s="13">
        <v>0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239.02</v>
      </c>
    </row>
    <row r="38" spans="1:80" s="13" customFormat="1" ht="12.75" customHeight="1">
      <c r="A38" s="10" t="str">
        <f>"пром."</f>
        <v>пром.</v>
      </c>
      <c r="B38" s="11" t="s">
        <v>91</v>
      </c>
      <c r="C38" s="12" t="str">
        <f>"30"</f>
        <v>30</v>
      </c>
      <c r="D38" s="12">
        <v>2.0099999999999998</v>
      </c>
      <c r="E38" s="12">
        <v>0</v>
      </c>
      <c r="F38" s="12">
        <v>0.21</v>
      </c>
      <c r="G38" s="12">
        <v>0</v>
      </c>
      <c r="H38" s="12">
        <v>15.06</v>
      </c>
      <c r="I38" s="12">
        <v>63.162959999999991</v>
      </c>
      <c r="J38" s="12">
        <v>0</v>
      </c>
      <c r="K38" s="12">
        <v>0</v>
      </c>
      <c r="L38" s="12">
        <v>0</v>
      </c>
      <c r="M38" s="12">
        <v>0</v>
      </c>
      <c r="N38" s="12">
        <v>12.84</v>
      </c>
      <c r="O38" s="12">
        <v>0</v>
      </c>
      <c r="P38" s="12">
        <v>2.2200000000000002</v>
      </c>
      <c r="Q38" s="12">
        <v>0</v>
      </c>
      <c r="R38" s="12">
        <v>0</v>
      </c>
      <c r="S38" s="12">
        <v>0</v>
      </c>
      <c r="T38" s="12">
        <v>3.61</v>
      </c>
      <c r="U38" s="12">
        <v>12.09</v>
      </c>
      <c r="V38" s="12">
        <v>561.72</v>
      </c>
      <c r="W38" s="12">
        <v>222.11</v>
      </c>
      <c r="X38" s="12">
        <v>69.75</v>
      </c>
      <c r="Y38" s="12">
        <v>62.91</v>
      </c>
      <c r="Z38" s="12">
        <v>7.46</v>
      </c>
      <c r="AA38" s="12">
        <v>1008</v>
      </c>
      <c r="AB38" s="12">
        <v>0</v>
      </c>
      <c r="AC38" s="12">
        <v>63</v>
      </c>
      <c r="AD38" s="12">
        <v>0.51</v>
      </c>
      <c r="AE38" s="12">
        <v>0.06</v>
      </c>
      <c r="AF38" s="12">
        <v>0.32</v>
      </c>
      <c r="AG38" s="12">
        <v>0</v>
      </c>
      <c r="AH38" s="12">
        <v>2.69</v>
      </c>
      <c r="AI38" s="12">
        <v>15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0.01</v>
      </c>
      <c r="BH38" s="13">
        <v>0</v>
      </c>
      <c r="BI38" s="13">
        <v>0.03</v>
      </c>
      <c r="BJ38" s="13">
        <v>0</v>
      </c>
      <c r="BK38" s="13">
        <v>0.26</v>
      </c>
      <c r="BL38" s="13">
        <v>0</v>
      </c>
      <c r="BM38" s="13">
        <v>0.09</v>
      </c>
      <c r="BN38" s="13">
        <v>0</v>
      </c>
      <c r="BO38" s="13">
        <v>0</v>
      </c>
      <c r="BP38" s="13">
        <v>0</v>
      </c>
      <c r="BQ38" s="13">
        <v>0</v>
      </c>
      <c r="BR38" s="13">
        <v>0.02</v>
      </c>
      <c r="BS38" s="13">
        <v>0.08</v>
      </c>
      <c r="BT38" s="13">
        <v>0</v>
      </c>
      <c r="BU38" s="13">
        <v>0</v>
      </c>
      <c r="BV38" s="13">
        <v>0.16</v>
      </c>
      <c r="BW38" s="13">
        <v>0.65</v>
      </c>
      <c r="BX38" s="13">
        <v>0</v>
      </c>
      <c r="BY38" s="13">
        <v>0</v>
      </c>
      <c r="BZ38" s="13">
        <v>0</v>
      </c>
      <c r="CA38" s="13">
        <v>0</v>
      </c>
      <c r="CB38" s="13">
        <v>2.4</v>
      </c>
    </row>
    <row r="39" spans="1:80" s="5" customFormat="1" ht="12.75" customHeight="1">
      <c r="A39" s="14" t="str">
        <f>"пром."</f>
        <v>пром.</v>
      </c>
      <c r="B39" s="15" t="s">
        <v>92</v>
      </c>
      <c r="C39" s="16" t="str">
        <f>"20"</f>
        <v>20</v>
      </c>
      <c r="D39" s="16">
        <v>1.32</v>
      </c>
      <c r="E39" s="16">
        <v>0</v>
      </c>
      <c r="F39" s="16">
        <v>0.24</v>
      </c>
      <c r="G39" s="16">
        <v>0.24</v>
      </c>
      <c r="H39" s="16">
        <v>8.34</v>
      </c>
      <c r="I39" s="16">
        <v>38.676000000000002</v>
      </c>
      <c r="J39" s="16">
        <v>0.04</v>
      </c>
      <c r="K39" s="16">
        <v>0</v>
      </c>
      <c r="L39" s="16">
        <v>0</v>
      </c>
      <c r="M39" s="16">
        <v>0</v>
      </c>
      <c r="N39" s="16">
        <v>0.24</v>
      </c>
      <c r="O39" s="16">
        <v>6.44</v>
      </c>
      <c r="P39" s="16">
        <v>1.66</v>
      </c>
      <c r="Q39" s="16">
        <v>0</v>
      </c>
      <c r="R39" s="16">
        <v>0</v>
      </c>
      <c r="S39" s="16">
        <v>0.2</v>
      </c>
      <c r="T39" s="16">
        <v>0.5</v>
      </c>
      <c r="U39" s="16">
        <v>122</v>
      </c>
      <c r="V39" s="16">
        <v>49</v>
      </c>
      <c r="W39" s="16">
        <v>7</v>
      </c>
      <c r="X39" s="16">
        <v>9.4</v>
      </c>
      <c r="Y39" s="16">
        <v>31.6</v>
      </c>
      <c r="Z39" s="16">
        <v>0.78</v>
      </c>
      <c r="AA39" s="16">
        <v>0</v>
      </c>
      <c r="AB39" s="16">
        <v>1</v>
      </c>
      <c r="AC39" s="16">
        <v>0.2</v>
      </c>
      <c r="AD39" s="16">
        <v>0.28000000000000003</v>
      </c>
      <c r="AE39" s="16">
        <v>0.04</v>
      </c>
      <c r="AF39" s="16">
        <v>0.02</v>
      </c>
      <c r="AG39" s="16">
        <v>0.14000000000000001</v>
      </c>
      <c r="AH39" s="16">
        <v>0.4</v>
      </c>
      <c r="AI39" s="16">
        <v>0</v>
      </c>
      <c r="AJ39" s="5">
        <v>0</v>
      </c>
      <c r="AK39" s="5">
        <v>64.400000000000006</v>
      </c>
      <c r="AL39" s="5">
        <v>49.6</v>
      </c>
      <c r="AM39" s="5">
        <v>85.4</v>
      </c>
      <c r="AN39" s="5">
        <v>44.6</v>
      </c>
      <c r="AO39" s="5">
        <v>18.600000000000001</v>
      </c>
      <c r="AP39" s="5">
        <v>39.6</v>
      </c>
      <c r="AQ39" s="5">
        <v>16</v>
      </c>
      <c r="AR39" s="5">
        <v>74.2</v>
      </c>
      <c r="AS39" s="5">
        <v>59.4</v>
      </c>
      <c r="AT39" s="5">
        <v>58.2</v>
      </c>
      <c r="AU39" s="5">
        <v>92.8</v>
      </c>
      <c r="AV39" s="5">
        <v>24.8</v>
      </c>
      <c r="AW39" s="5">
        <v>62</v>
      </c>
      <c r="AX39" s="5">
        <v>311.8</v>
      </c>
      <c r="AY39" s="5">
        <v>0</v>
      </c>
      <c r="AZ39" s="5">
        <v>105.2</v>
      </c>
      <c r="BA39" s="5">
        <v>58.2</v>
      </c>
      <c r="BB39" s="5">
        <v>36</v>
      </c>
      <c r="BC39" s="5">
        <v>26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0.03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0.02</v>
      </c>
      <c r="BT39" s="5">
        <v>0</v>
      </c>
      <c r="BU39" s="5">
        <v>0</v>
      </c>
      <c r="BV39" s="5">
        <v>0.1</v>
      </c>
      <c r="BW39" s="5">
        <v>0.02</v>
      </c>
      <c r="BX39" s="5">
        <v>0</v>
      </c>
      <c r="BY39" s="5">
        <v>0</v>
      </c>
      <c r="BZ39" s="5">
        <v>0</v>
      </c>
      <c r="CA39" s="5">
        <v>0</v>
      </c>
      <c r="CB39" s="5">
        <v>9.4</v>
      </c>
    </row>
    <row r="40" spans="1:80" s="20" customFormat="1" ht="12.75" customHeight="1">
      <c r="A40" s="17"/>
      <c r="B40" s="18" t="s">
        <v>93</v>
      </c>
      <c r="C40" s="19"/>
      <c r="D40" s="19">
        <v>25.88</v>
      </c>
      <c r="E40" s="19">
        <v>0.72</v>
      </c>
      <c r="F40" s="19">
        <v>7.14</v>
      </c>
      <c r="G40" s="19">
        <v>2.63</v>
      </c>
      <c r="H40" s="19">
        <v>86.29</v>
      </c>
      <c r="I40" s="19">
        <v>498.09</v>
      </c>
      <c r="J40" s="19">
        <v>2.68</v>
      </c>
      <c r="K40" s="19">
        <v>1.38</v>
      </c>
      <c r="L40" s="19">
        <v>0</v>
      </c>
      <c r="M40" s="19">
        <v>0</v>
      </c>
      <c r="N40" s="19">
        <v>32.93</v>
      </c>
      <c r="O40" s="19">
        <v>46.07</v>
      </c>
      <c r="P40" s="19">
        <v>7.29</v>
      </c>
      <c r="Q40" s="19">
        <v>0</v>
      </c>
      <c r="R40" s="19">
        <v>0</v>
      </c>
      <c r="S40" s="19">
        <v>0.56999999999999995</v>
      </c>
      <c r="T40" s="19">
        <v>6.06</v>
      </c>
      <c r="U40" s="19">
        <v>457.48</v>
      </c>
      <c r="V40" s="19">
        <v>706.01</v>
      </c>
      <c r="W40" s="19">
        <v>273.45</v>
      </c>
      <c r="X40" s="19">
        <v>91.28</v>
      </c>
      <c r="Y40" s="19">
        <v>157.86000000000001</v>
      </c>
      <c r="Z40" s="19">
        <v>9.2799999999999994</v>
      </c>
      <c r="AA40" s="19">
        <v>1021</v>
      </c>
      <c r="AB40" s="19">
        <v>363.5</v>
      </c>
      <c r="AC40" s="19">
        <v>150.68</v>
      </c>
      <c r="AD40" s="19">
        <v>2.78</v>
      </c>
      <c r="AE40" s="19">
        <v>0.18</v>
      </c>
      <c r="AF40" s="19">
        <v>0.41</v>
      </c>
      <c r="AG40" s="19">
        <v>0.77</v>
      </c>
      <c r="AH40" s="19">
        <v>5</v>
      </c>
      <c r="AI40" s="19">
        <v>54.07</v>
      </c>
      <c r="AJ40" s="20">
        <v>0</v>
      </c>
      <c r="AK40" s="20">
        <v>396.01</v>
      </c>
      <c r="AL40" s="20">
        <v>361.34</v>
      </c>
      <c r="AM40" s="20">
        <v>647.22</v>
      </c>
      <c r="AN40" s="20">
        <v>253.66</v>
      </c>
      <c r="AO40" s="20">
        <v>131.1</v>
      </c>
      <c r="AP40" s="20">
        <v>262.89</v>
      </c>
      <c r="AQ40" s="20">
        <v>90.69</v>
      </c>
      <c r="AR40" s="20">
        <v>423.31</v>
      </c>
      <c r="AS40" s="20">
        <v>265.19</v>
      </c>
      <c r="AT40" s="20">
        <v>312.45</v>
      </c>
      <c r="AU40" s="20">
        <v>309.32</v>
      </c>
      <c r="AV40" s="20">
        <v>149.74</v>
      </c>
      <c r="AW40" s="20">
        <v>279.94</v>
      </c>
      <c r="AX40" s="20">
        <v>2211.7399999999998</v>
      </c>
      <c r="AY40" s="20">
        <v>0</v>
      </c>
      <c r="AZ40" s="20">
        <v>706.92</v>
      </c>
      <c r="BA40" s="20">
        <v>362.06</v>
      </c>
      <c r="BB40" s="20">
        <v>238.77</v>
      </c>
      <c r="BC40" s="20">
        <v>158.21</v>
      </c>
      <c r="BD40" s="20">
        <v>0.09</v>
      </c>
      <c r="BE40" s="20">
        <v>0.04</v>
      </c>
      <c r="BF40" s="20">
        <v>0.02</v>
      </c>
      <c r="BG40" s="20">
        <v>0.06</v>
      </c>
      <c r="BH40" s="20">
        <v>0.06</v>
      </c>
      <c r="BI40" s="20">
        <v>0.28999999999999998</v>
      </c>
      <c r="BJ40" s="20">
        <v>0</v>
      </c>
      <c r="BK40" s="20">
        <v>1.21</v>
      </c>
      <c r="BL40" s="20">
        <v>0</v>
      </c>
      <c r="BM40" s="20">
        <v>0.38</v>
      </c>
      <c r="BN40" s="20">
        <v>0.01</v>
      </c>
      <c r="BO40" s="20">
        <v>0.01</v>
      </c>
      <c r="BP40" s="20">
        <v>0</v>
      </c>
      <c r="BQ40" s="20">
        <v>0.05</v>
      </c>
      <c r="BR40" s="20">
        <v>0.11</v>
      </c>
      <c r="BS40" s="20">
        <v>1.07</v>
      </c>
      <c r="BT40" s="20">
        <v>0</v>
      </c>
      <c r="BU40" s="20">
        <v>0</v>
      </c>
      <c r="BV40" s="20">
        <v>1.44</v>
      </c>
      <c r="BW40" s="20">
        <v>0.67</v>
      </c>
      <c r="BX40" s="20">
        <v>0</v>
      </c>
      <c r="BY40" s="20">
        <v>0</v>
      </c>
      <c r="BZ40" s="20">
        <v>0</v>
      </c>
      <c r="CA40" s="20">
        <v>0</v>
      </c>
      <c r="CB40" s="20">
        <v>342.52</v>
      </c>
    </row>
    <row r="41" spans="1:80" s="20" customFormat="1" ht="12.75" customHeight="1">
      <c r="A41" s="17"/>
      <c r="B41" s="18" t="s">
        <v>94</v>
      </c>
      <c r="C41" s="19"/>
      <c r="D41" s="19">
        <v>25.88</v>
      </c>
      <c r="E41" s="19">
        <v>0.72</v>
      </c>
      <c r="F41" s="19">
        <v>7.14</v>
      </c>
      <c r="G41" s="19">
        <v>2.63</v>
      </c>
      <c r="H41" s="19">
        <v>86.29</v>
      </c>
      <c r="I41" s="19">
        <v>498.09</v>
      </c>
      <c r="J41" s="19">
        <v>2.68</v>
      </c>
      <c r="K41" s="19">
        <v>1.38</v>
      </c>
      <c r="L41" s="19">
        <v>0</v>
      </c>
      <c r="M41" s="19">
        <v>0</v>
      </c>
      <c r="N41" s="19">
        <v>32.93</v>
      </c>
      <c r="O41" s="19">
        <v>46.07</v>
      </c>
      <c r="P41" s="19">
        <v>7.29</v>
      </c>
      <c r="Q41" s="19">
        <v>0</v>
      </c>
      <c r="R41" s="19">
        <v>0</v>
      </c>
      <c r="S41" s="19">
        <v>0.56999999999999995</v>
      </c>
      <c r="T41" s="19">
        <v>6.06</v>
      </c>
      <c r="U41" s="19">
        <v>457.48</v>
      </c>
      <c r="V41" s="19">
        <v>706.01</v>
      </c>
      <c r="W41" s="19">
        <v>273.45</v>
      </c>
      <c r="X41" s="19">
        <v>91.28</v>
      </c>
      <c r="Y41" s="19">
        <v>157.86000000000001</v>
      </c>
      <c r="Z41" s="19">
        <v>9.2799999999999994</v>
      </c>
      <c r="AA41" s="19">
        <v>1021</v>
      </c>
      <c r="AB41" s="19">
        <v>363.5</v>
      </c>
      <c r="AC41" s="19">
        <v>150.68</v>
      </c>
      <c r="AD41" s="19">
        <v>2.78</v>
      </c>
      <c r="AE41" s="19">
        <v>0.18</v>
      </c>
      <c r="AF41" s="19">
        <v>0.41</v>
      </c>
      <c r="AG41" s="19">
        <v>0.77</v>
      </c>
      <c r="AH41" s="19">
        <v>5</v>
      </c>
      <c r="AI41" s="19">
        <v>54.07</v>
      </c>
      <c r="AJ41" s="20">
        <v>0</v>
      </c>
      <c r="AK41" s="20">
        <v>396.01</v>
      </c>
      <c r="AL41" s="20">
        <v>361.34</v>
      </c>
      <c r="AM41" s="20">
        <v>647.22</v>
      </c>
      <c r="AN41" s="20">
        <v>253.66</v>
      </c>
      <c r="AO41" s="20">
        <v>131.1</v>
      </c>
      <c r="AP41" s="20">
        <v>262.89</v>
      </c>
      <c r="AQ41" s="20">
        <v>90.69</v>
      </c>
      <c r="AR41" s="20">
        <v>423.31</v>
      </c>
      <c r="AS41" s="20">
        <v>265.19</v>
      </c>
      <c r="AT41" s="20">
        <v>312.45</v>
      </c>
      <c r="AU41" s="20">
        <v>309.32</v>
      </c>
      <c r="AV41" s="20">
        <v>149.74</v>
      </c>
      <c r="AW41" s="20">
        <v>279.94</v>
      </c>
      <c r="AX41" s="20">
        <v>2211.7399999999998</v>
      </c>
      <c r="AY41" s="20">
        <v>0</v>
      </c>
      <c r="AZ41" s="20">
        <v>706.92</v>
      </c>
      <c r="BA41" s="20">
        <v>362.06</v>
      </c>
      <c r="BB41" s="20">
        <v>238.77</v>
      </c>
      <c r="BC41" s="20">
        <v>158.21</v>
      </c>
      <c r="BD41" s="20">
        <v>0.09</v>
      </c>
      <c r="BE41" s="20">
        <v>0.04</v>
      </c>
      <c r="BF41" s="20">
        <v>0.02</v>
      </c>
      <c r="BG41" s="20">
        <v>0.06</v>
      </c>
      <c r="BH41" s="20">
        <v>0.06</v>
      </c>
      <c r="BI41" s="20">
        <v>0.28999999999999998</v>
      </c>
      <c r="BJ41" s="20">
        <v>0</v>
      </c>
      <c r="BK41" s="20">
        <v>1.21</v>
      </c>
      <c r="BL41" s="20">
        <v>0</v>
      </c>
      <c r="BM41" s="20">
        <v>0.38</v>
      </c>
      <c r="BN41" s="20">
        <v>0.01</v>
      </c>
      <c r="BO41" s="20">
        <v>0.01</v>
      </c>
      <c r="BP41" s="20">
        <v>0</v>
      </c>
      <c r="BQ41" s="20">
        <v>0.05</v>
      </c>
      <c r="BR41" s="20">
        <v>0.11</v>
      </c>
      <c r="BS41" s="20">
        <v>1.07</v>
      </c>
      <c r="BT41" s="20">
        <v>0</v>
      </c>
      <c r="BU41" s="20">
        <v>0</v>
      </c>
      <c r="BV41" s="20">
        <v>1.44</v>
      </c>
      <c r="BW41" s="20">
        <v>0.67</v>
      </c>
      <c r="BX41" s="20">
        <v>0</v>
      </c>
      <c r="BY41" s="20">
        <v>0</v>
      </c>
      <c r="BZ41" s="20">
        <v>0</v>
      </c>
      <c r="CA41" s="20">
        <v>0</v>
      </c>
      <c r="CB41" s="20">
        <v>342.52</v>
      </c>
    </row>
    <row r="43" spans="1:80" ht="12.75" customHeight="1">
      <c r="B43" s="8" t="s">
        <v>109</v>
      </c>
    </row>
    <row r="44" spans="1:80" ht="12.75" customHeight="1">
      <c r="B44" s="8" t="s">
        <v>87</v>
      </c>
    </row>
    <row r="45" spans="1:80" s="13" customFormat="1" ht="12.75" customHeight="1">
      <c r="A45" s="10" t="str">
        <f>"4/7"</f>
        <v>4/7</v>
      </c>
      <c r="B45" s="11" t="s">
        <v>110</v>
      </c>
      <c r="C45" s="12" t="str">
        <f>"120"</f>
        <v>120</v>
      </c>
      <c r="D45" s="12">
        <v>14.83</v>
      </c>
      <c r="E45" s="12">
        <v>15.17</v>
      </c>
      <c r="F45" s="12">
        <v>9.91</v>
      </c>
      <c r="G45" s="12">
        <v>6.46</v>
      </c>
      <c r="H45" s="12">
        <v>5.94</v>
      </c>
      <c r="I45" s="12">
        <v>169.51919800000002</v>
      </c>
      <c r="J45" s="12">
        <v>1.61</v>
      </c>
      <c r="K45" s="12">
        <v>4.16</v>
      </c>
      <c r="L45" s="12">
        <v>0</v>
      </c>
      <c r="M45" s="12">
        <v>0</v>
      </c>
      <c r="N45" s="12">
        <v>4.79</v>
      </c>
      <c r="O45" s="12">
        <v>7.0000000000000007E-2</v>
      </c>
      <c r="P45" s="12">
        <v>1.08</v>
      </c>
      <c r="Q45" s="12">
        <v>0</v>
      </c>
      <c r="R45" s="12">
        <v>0</v>
      </c>
      <c r="S45" s="12">
        <v>0.12</v>
      </c>
      <c r="T45" s="12">
        <v>1.84</v>
      </c>
      <c r="U45" s="12">
        <v>251.76</v>
      </c>
      <c r="V45" s="12">
        <v>293.48</v>
      </c>
      <c r="W45" s="12">
        <v>26.02</v>
      </c>
      <c r="X45" s="12">
        <v>30.53</v>
      </c>
      <c r="Y45" s="12">
        <v>151.19999999999999</v>
      </c>
      <c r="Z45" s="12">
        <v>0.69</v>
      </c>
      <c r="AA45" s="12">
        <v>13.32</v>
      </c>
      <c r="AB45" s="12">
        <v>2592</v>
      </c>
      <c r="AC45" s="12">
        <v>562.20000000000005</v>
      </c>
      <c r="AD45" s="12">
        <v>4.07</v>
      </c>
      <c r="AE45" s="12">
        <v>0.12</v>
      </c>
      <c r="AF45" s="12">
        <v>0.11</v>
      </c>
      <c r="AG45" s="12">
        <v>2.91</v>
      </c>
      <c r="AH45" s="12">
        <v>6.38</v>
      </c>
      <c r="AI45" s="12">
        <v>1.53</v>
      </c>
      <c r="AJ45" s="13">
        <v>0</v>
      </c>
      <c r="AK45" s="13">
        <v>865.81</v>
      </c>
      <c r="AL45" s="13">
        <v>660.67</v>
      </c>
      <c r="AM45" s="13">
        <v>1202.04</v>
      </c>
      <c r="AN45" s="13">
        <v>1411.98</v>
      </c>
      <c r="AO45" s="13">
        <v>381.39</v>
      </c>
      <c r="AP45" s="13">
        <v>794.15</v>
      </c>
      <c r="AQ45" s="13">
        <v>151.59</v>
      </c>
      <c r="AR45" s="13">
        <v>7.87</v>
      </c>
      <c r="AS45" s="13">
        <v>12.19</v>
      </c>
      <c r="AT45" s="13">
        <v>10.43</v>
      </c>
      <c r="AU45" s="13">
        <v>34.270000000000003</v>
      </c>
      <c r="AV45" s="13">
        <v>613.63</v>
      </c>
      <c r="AW45" s="13">
        <v>7.37</v>
      </c>
      <c r="AX45" s="13">
        <v>59.67</v>
      </c>
      <c r="AY45" s="13">
        <v>0</v>
      </c>
      <c r="AZ45" s="13">
        <v>7.62</v>
      </c>
      <c r="BA45" s="13">
        <v>8.3800000000000008</v>
      </c>
      <c r="BB45" s="13">
        <v>4.99</v>
      </c>
      <c r="BC45" s="13">
        <v>3.19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0.35</v>
      </c>
      <c r="BL45" s="13">
        <v>0</v>
      </c>
      <c r="BM45" s="13">
        <v>0.23</v>
      </c>
      <c r="BN45" s="13">
        <v>0.02</v>
      </c>
      <c r="BO45" s="13">
        <v>0.04</v>
      </c>
      <c r="BP45" s="13">
        <v>0</v>
      </c>
      <c r="BQ45" s="13">
        <v>0</v>
      </c>
      <c r="BR45" s="13">
        <v>0</v>
      </c>
      <c r="BS45" s="13">
        <v>1.34</v>
      </c>
      <c r="BT45" s="13">
        <v>0</v>
      </c>
      <c r="BU45" s="13">
        <v>0</v>
      </c>
      <c r="BV45" s="13">
        <v>3.79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114.38</v>
      </c>
    </row>
    <row r="46" spans="1:80" s="13" customFormat="1" ht="12.75" customHeight="1">
      <c r="A46" s="10" t="str">
        <f>"3/3"</f>
        <v>3/3</v>
      </c>
      <c r="B46" s="11" t="s">
        <v>111</v>
      </c>
      <c r="C46" s="12" t="str">
        <f>"150"</f>
        <v>150</v>
      </c>
      <c r="D46" s="12">
        <v>3.11</v>
      </c>
      <c r="E46" s="12">
        <v>0.55000000000000004</v>
      </c>
      <c r="F46" s="12">
        <v>3.67</v>
      </c>
      <c r="G46" s="12">
        <v>0.51</v>
      </c>
      <c r="H46" s="12">
        <v>22.07</v>
      </c>
      <c r="I46" s="12">
        <v>132.58571249999997</v>
      </c>
      <c r="J46" s="12">
        <v>2.2799999999999998</v>
      </c>
      <c r="K46" s="12">
        <v>0.08</v>
      </c>
      <c r="L46" s="12">
        <v>0</v>
      </c>
      <c r="M46" s="12">
        <v>0</v>
      </c>
      <c r="N46" s="12">
        <v>2.15</v>
      </c>
      <c r="O46" s="12">
        <v>18.23</v>
      </c>
      <c r="P46" s="12">
        <v>1.7</v>
      </c>
      <c r="Q46" s="12">
        <v>0</v>
      </c>
      <c r="R46" s="12">
        <v>0</v>
      </c>
      <c r="S46" s="12">
        <v>0.28999999999999998</v>
      </c>
      <c r="T46" s="12">
        <v>1.89</v>
      </c>
      <c r="U46" s="12">
        <v>77.84</v>
      </c>
      <c r="V46" s="12">
        <v>636.26</v>
      </c>
      <c r="W46" s="12">
        <v>33.96</v>
      </c>
      <c r="X46" s="12">
        <v>30.35</v>
      </c>
      <c r="Y46" s="12">
        <v>86.82</v>
      </c>
      <c r="Z46" s="12">
        <v>1.1200000000000001</v>
      </c>
      <c r="AA46" s="12">
        <v>18.75</v>
      </c>
      <c r="AB46" s="12">
        <v>34.11</v>
      </c>
      <c r="AC46" s="12">
        <v>25.05</v>
      </c>
      <c r="AD46" s="12">
        <v>0.17</v>
      </c>
      <c r="AE46" s="12">
        <v>0.12</v>
      </c>
      <c r="AF46" s="12">
        <v>0.1</v>
      </c>
      <c r="AG46" s="12">
        <v>1.33</v>
      </c>
      <c r="AH46" s="12">
        <v>2.59</v>
      </c>
      <c r="AI46" s="12">
        <v>5.45</v>
      </c>
      <c r="AJ46" s="13">
        <v>0</v>
      </c>
      <c r="AK46" s="13">
        <v>62.59</v>
      </c>
      <c r="AL46" s="13">
        <v>81.44</v>
      </c>
      <c r="AM46" s="13">
        <v>116</v>
      </c>
      <c r="AN46" s="13">
        <v>118.1</v>
      </c>
      <c r="AO46" s="13">
        <v>26.61</v>
      </c>
      <c r="AP46" s="13">
        <v>76.13</v>
      </c>
      <c r="AQ46" s="13">
        <v>34.840000000000003</v>
      </c>
      <c r="AR46" s="13">
        <v>80.09</v>
      </c>
      <c r="AS46" s="13">
        <v>75.67</v>
      </c>
      <c r="AT46" s="13">
        <v>206.13</v>
      </c>
      <c r="AU46" s="13">
        <v>91.81</v>
      </c>
      <c r="AV46" s="13">
        <v>19.2</v>
      </c>
      <c r="AW46" s="13">
        <v>53.44</v>
      </c>
      <c r="AX46" s="13">
        <v>287.20999999999998</v>
      </c>
      <c r="AY46" s="13">
        <v>0</v>
      </c>
      <c r="AZ46" s="13">
        <v>40.19</v>
      </c>
      <c r="BA46" s="13">
        <v>36.549999999999997</v>
      </c>
      <c r="BB46" s="13">
        <v>72.75</v>
      </c>
      <c r="BC46" s="13">
        <v>21.66</v>
      </c>
      <c r="BD46" s="13">
        <v>0.1</v>
      </c>
      <c r="BE46" s="13">
        <v>0.04</v>
      </c>
      <c r="BF46" s="13">
        <v>0.02</v>
      </c>
      <c r="BG46" s="13">
        <v>0.05</v>
      </c>
      <c r="BH46" s="13">
        <v>0.06</v>
      </c>
      <c r="BI46" s="13">
        <v>0.28999999999999998</v>
      </c>
      <c r="BJ46" s="13">
        <v>0</v>
      </c>
      <c r="BK46" s="13">
        <v>0.88</v>
      </c>
      <c r="BL46" s="13">
        <v>0</v>
      </c>
      <c r="BM46" s="13">
        <v>0.26</v>
      </c>
      <c r="BN46" s="13">
        <v>0</v>
      </c>
      <c r="BO46" s="13">
        <v>0</v>
      </c>
      <c r="BP46" s="13">
        <v>0</v>
      </c>
      <c r="BQ46" s="13">
        <v>0.05</v>
      </c>
      <c r="BR46" s="13">
        <v>0.09</v>
      </c>
      <c r="BS46" s="13">
        <v>0.85</v>
      </c>
      <c r="BT46" s="13">
        <v>0</v>
      </c>
      <c r="BU46" s="13">
        <v>0</v>
      </c>
      <c r="BV46" s="13">
        <v>0.14000000000000001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123.62</v>
      </c>
    </row>
    <row r="47" spans="1:80" s="13" customFormat="1" ht="12.75" customHeight="1">
      <c r="A47" s="10" t="str">
        <f>"пром."</f>
        <v>пром.</v>
      </c>
      <c r="B47" s="11" t="s">
        <v>112</v>
      </c>
      <c r="C47" s="12" t="str">
        <f>"200"</f>
        <v>200</v>
      </c>
      <c r="D47" s="12">
        <v>0</v>
      </c>
      <c r="E47" s="12">
        <v>0</v>
      </c>
      <c r="F47" s="12">
        <v>0</v>
      </c>
      <c r="G47" s="12">
        <v>0</v>
      </c>
      <c r="H47" s="12">
        <v>18.95</v>
      </c>
      <c r="I47" s="12">
        <v>70.710400000000007</v>
      </c>
      <c r="J47" s="12">
        <v>0</v>
      </c>
      <c r="K47" s="12">
        <v>0</v>
      </c>
      <c r="L47" s="12">
        <v>0</v>
      </c>
      <c r="M47" s="12">
        <v>0</v>
      </c>
      <c r="N47" s="12">
        <v>18.23</v>
      </c>
      <c r="O47" s="12">
        <v>0</v>
      </c>
      <c r="P47" s="12">
        <v>0.72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120</v>
      </c>
      <c r="AB47" s="12">
        <v>0</v>
      </c>
      <c r="AC47" s="12">
        <v>0</v>
      </c>
      <c r="AD47" s="12">
        <v>2.34</v>
      </c>
      <c r="AE47" s="12">
        <v>0.26</v>
      </c>
      <c r="AF47" s="12">
        <v>0.31</v>
      </c>
      <c r="AG47" s="12">
        <v>2.5499999999999998</v>
      </c>
      <c r="AH47" s="12">
        <v>0</v>
      </c>
      <c r="AI47" s="12">
        <v>8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>
        <v>0</v>
      </c>
      <c r="BS47" s="13">
        <v>0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200.64</v>
      </c>
    </row>
    <row r="48" spans="1:80" s="13" customFormat="1" ht="12.75" customHeight="1">
      <c r="A48" s="10" t="str">
        <f>"пром."</f>
        <v>пром.</v>
      </c>
      <c r="B48" s="11" t="s">
        <v>91</v>
      </c>
      <c r="C48" s="12" t="str">
        <f>"30"</f>
        <v>30</v>
      </c>
      <c r="D48" s="12">
        <v>2.0099999999999998</v>
      </c>
      <c r="E48" s="12">
        <v>0</v>
      </c>
      <c r="F48" s="12">
        <v>0.21</v>
      </c>
      <c r="G48" s="12">
        <v>0</v>
      </c>
      <c r="H48" s="12">
        <v>15.06</v>
      </c>
      <c r="I48" s="12">
        <v>63.162959999999991</v>
      </c>
      <c r="J48" s="12">
        <v>0</v>
      </c>
      <c r="K48" s="12">
        <v>0</v>
      </c>
      <c r="L48" s="12">
        <v>0</v>
      </c>
      <c r="M48" s="12">
        <v>0</v>
      </c>
      <c r="N48" s="12">
        <v>12.84</v>
      </c>
      <c r="O48" s="12">
        <v>0</v>
      </c>
      <c r="P48" s="12">
        <v>2.2200000000000002</v>
      </c>
      <c r="Q48" s="12">
        <v>0</v>
      </c>
      <c r="R48" s="12">
        <v>0</v>
      </c>
      <c r="S48" s="12">
        <v>0</v>
      </c>
      <c r="T48" s="12">
        <v>3.61</v>
      </c>
      <c r="U48" s="12">
        <v>12.09</v>
      </c>
      <c r="V48" s="12">
        <v>561.72</v>
      </c>
      <c r="W48" s="12">
        <v>222.11</v>
      </c>
      <c r="X48" s="12">
        <v>69.75</v>
      </c>
      <c r="Y48" s="12">
        <v>62.91</v>
      </c>
      <c r="Z48" s="12">
        <v>7.46</v>
      </c>
      <c r="AA48" s="12">
        <v>1008</v>
      </c>
      <c r="AB48" s="12">
        <v>0</v>
      </c>
      <c r="AC48" s="12">
        <v>63</v>
      </c>
      <c r="AD48" s="12">
        <v>0.51</v>
      </c>
      <c r="AE48" s="12">
        <v>0.06</v>
      </c>
      <c r="AF48" s="12">
        <v>0.32</v>
      </c>
      <c r="AG48" s="12">
        <v>0</v>
      </c>
      <c r="AH48" s="12">
        <v>2.69</v>
      </c>
      <c r="AI48" s="12">
        <v>15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0</v>
      </c>
      <c r="AQ48" s="13">
        <v>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  <c r="BD48" s="13">
        <v>0</v>
      </c>
      <c r="BE48" s="13">
        <v>0</v>
      </c>
      <c r="BF48" s="13">
        <v>0</v>
      </c>
      <c r="BG48" s="13">
        <v>0.01</v>
      </c>
      <c r="BH48" s="13">
        <v>0</v>
      </c>
      <c r="BI48" s="13">
        <v>0.03</v>
      </c>
      <c r="BJ48" s="13">
        <v>0</v>
      </c>
      <c r="BK48" s="13">
        <v>0.26</v>
      </c>
      <c r="BL48" s="13">
        <v>0</v>
      </c>
      <c r="BM48" s="13">
        <v>0.09</v>
      </c>
      <c r="BN48" s="13">
        <v>0</v>
      </c>
      <c r="BO48" s="13">
        <v>0</v>
      </c>
      <c r="BP48" s="13">
        <v>0</v>
      </c>
      <c r="BQ48" s="13">
        <v>0</v>
      </c>
      <c r="BR48" s="13">
        <v>0.02</v>
      </c>
      <c r="BS48" s="13">
        <v>0.08</v>
      </c>
      <c r="BT48" s="13">
        <v>0</v>
      </c>
      <c r="BU48" s="13">
        <v>0</v>
      </c>
      <c r="BV48" s="13">
        <v>0.16</v>
      </c>
      <c r="BW48" s="13">
        <v>0.65</v>
      </c>
      <c r="BX48" s="13">
        <v>0</v>
      </c>
      <c r="BY48" s="13">
        <v>0</v>
      </c>
      <c r="BZ48" s="13">
        <v>0</v>
      </c>
      <c r="CA48" s="13">
        <v>0</v>
      </c>
      <c r="CB48" s="13">
        <v>2.4</v>
      </c>
    </row>
    <row r="49" spans="1:80" s="5" customFormat="1" ht="12.75" customHeight="1">
      <c r="A49" s="14" t="str">
        <f>"пром."</f>
        <v>пром.</v>
      </c>
      <c r="B49" s="15" t="s">
        <v>92</v>
      </c>
      <c r="C49" s="16" t="str">
        <f>"20"</f>
        <v>20</v>
      </c>
      <c r="D49" s="16">
        <v>1.32</v>
      </c>
      <c r="E49" s="16">
        <v>0</v>
      </c>
      <c r="F49" s="16">
        <v>0.24</v>
      </c>
      <c r="G49" s="16">
        <v>0.24</v>
      </c>
      <c r="H49" s="16">
        <v>8.34</v>
      </c>
      <c r="I49" s="16">
        <v>38.676000000000002</v>
      </c>
      <c r="J49" s="16">
        <v>0.04</v>
      </c>
      <c r="K49" s="16">
        <v>0</v>
      </c>
      <c r="L49" s="16">
        <v>0</v>
      </c>
      <c r="M49" s="16">
        <v>0</v>
      </c>
      <c r="N49" s="16">
        <v>0.24</v>
      </c>
      <c r="O49" s="16">
        <v>6.44</v>
      </c>
      <c r="P49" s="16">
        <v>1.66</v>
      </c>
      <c r="Q49" s="16">
        <v>0</v>
      </c>
      <c r="R49" s="16">
        <v>0</v>
      </c>
      <c r="S49" s="16">
        <v>0.2</v>
      </c>
      <c r="T49" s="16">
        <v>0.5</v>
      </c>
      <c r="U49" s="16">
        <v>122</v>
      </c>
      <c r="V49" s="16">
        <v>49</v>
      </c>
      <c r="W49" s="16">
        <v>7</v>
      </c>
      <c r="X49" s="16">
        <v>9.4</v>
      </c>
      <c r="Y49" s="16">
        <v>31.6</v>
      </c>
      <c r="Z49" s="16">
        <v>0.78</v>
      </c>
      <c r="AA49" s="16">
        <v>0</v>
      </c>
      <c r="AB49" s="16">
        <v>1</v>
      </c>
      <c r="AC49" s="16">
        <v>0.2</v>
      </c>
      <c r="AD49" s="16">
        <v>0.28000000000000003</v>
      </c>
      <c r="AE49" s="16">
        <v>0.04</v>
      </c>
      <c r="AF49" s="16">
        <v>0.02</v>
      </c>
      <c r="AG49" s="16">
        <v>0.14000000000000001</v>
      </c>
      <c r="AH49" s="16">
        <v>0.4</v>
      </c>
      <c r="AI49" s="16">
        <v>0</v>
      </c>
      <c r="AJ49" s="5">
        <v>0</v>
      </c>
      <c r="AK49" s="5">
        <v>64.400000000000006</v>
      </c>
      <c r="AL49" s="5">
        <v>49.6</v>
      </c>
      <c r="AM49" s="5">
        <v>85.4</v>
      </c>
      <c r="AN49" s="5">
        <v>44.6</v>
      </c>
      <c r="AO49" s="5">
        <v>18.600000000000001</v>
      </c>
      <c r="AP49" s="5">
        <v>39.6</v>
      </c>
      <c r="AQ49" s="5">
        <v>16</v>
      </c>
      <c r="AR49" s="5">
        <v>74.2</v>
      </c>
      <c r="AS49" s="5">
        <v>59.4</v>
      </c>
      <c r="AT49" s="5">
        <v>58.2</v>
      </c>
      <c r="AU49" s="5">
        <v>92.8</v>
      </c>
      <c r="AV49" s="5">
        <v>24.8</v>
      </c>
      <c r="AW49" s="5">
        <v>62</v>
      </c>
      <c r="AX49" s="5">
        <v>311.8</v>
      </c>
      <c r="AY49" s="5">
        <v>0</v>
      </c>
      <c r="AZ49" s="5">
        <v>105.2</v>
      </c>
      <c r="BA49" s="5">
        <v>58.2</v>
      </c>
      <c r="BB49" s="5">
        <v>36</v>
      </c>
      <c r="BC49" s="5">
        <v>26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0.03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0.02</v>
      </c>
      <c r="BT49" s="5">
        <v>0</v>
      </c>
      <c r="BU49" s="5">
        <v>0</v>
      </c>
      <c r="BV49" s="5">
        <v>0.1</v>
      </c>
      <c r="BW49" s="5">
        <v>0.02</v>
      </c>
      <c r="BX49" s="5">
        <v>0</v>
      </c>
      <c r="BY49" s="5">
        <v>0</v>
      </c>
      <c r="BZ49" s="5">
        <v>0</v>
      </c>
      <c r="CA49" s="5">
        <v>0</v>
      </c>
      <c r="CB49" s="5">
        <v>9.4</v>
      </c>
    </row>
    <row r="50" spans="1:80" s="20" customFormat="1" ht="12.75" customHeight="1">
      <c r="A50" s="17"/>
      <c r="B50" s="18" t="s">
        <v>93</v>
      </c>
      <c r="C50" s="19"/>
      <c r="D50" s="19">
        <v>21.27</v>
      </c>
      <c r="E50" s="19">
        <v>15.72</v>
      </c>
      <c r="F50" s="19">
        <v>14.03</v>
      </c>
      <c r="G50" s="19">
        <v>7.21</v>
      </c>
      <c r="H50" s="19">
        <v>70.36</v>
      </c>
      <c r="I50" s="19">
        <v>474.65</v>
      </c>
      <c r="J50" s="19">
        <v>3.93</v>
      </c>
      <c r="K50" s="19">
        <v>4.24</v>
      </c>
      <c r="L50" s="19">
        <v>0</v>
      </c>
      <c r="M50" s="19">
        <v>0</v>
      </c>
      <c r="N50" s="19">
        <v>38.25</v>
      </c>
      <c r="O50" s="19">
        <v>24.73</v>
      </c>
      <c r="P50" s="19">
        <v>7.38</v>
      </c>
      <c r="Q50" s="19">
        <v>0</v>
      </c>
      <c r="R50" s="19">
        <v>0</v>
      </c>
      <c r="S50" s="19">
        <v>0.61</v>
      </c>
      <c r="T50" s="19">
        <v>7.84</v>
      </c>
      <c r="U50" s="19">
        <v>463.69</v>
      </c>
      <c r="V50" s="19">
        <v>1540.46</v>
      </c>
      <c r="W50" s="19">
        <v>289.08</v>
      </c>
      <c r="X50" s="19">
        <v>140.03</v>
      </c>
      <c r="Y50" s="19">
        <v>332.53</v>
      </c>
      <c r="Z50" s="19">
        <v>10.06</v>
      </c>
      <c r="AA50" s="19">
        <v>1160.07</v>
      </c>
      <c r="AB50" s="19">
        <v>2627.11</v>
      </c>
      <c r="AC50" s="19">
        <v>650.45000000000005</v>
      </c>
      <c r="AD50" s="19">
        <v>7.37</v>
      </c>
      <c r="AE50" s="19">
        <v>0.59</v>
      </c>
      <c r="AF50" s="19">
        <v>0.86</v>
      </c>
      <c r="AG50" s="19">
        <v>6.93</v>
      </c>
      <c r="AH50" s="19">
        <v>12.05</v>
      </c>
      <c r="AI50" s="19">
        <v>29.98</v>
      </c>
      <c r="AJ50" s="20">
        <v>0</v>
      </c>
      <c r="AK50" s="20">
        <v>992.8</v>
      </c>
      <c r="AL50" s="20">
        <v>791.71</v>
      </c>
      <c r="AM50" s="20">
        <v>1403.44</v>
      </c>
      <c r="AN50" s="20">
        <v>1574.68</v>
      </c>
      <c r="AO50" s="20">
        <v>426.6</v>
      </c>
      <c r="AP50" s="20">
        <v>909.88</v>
      </c>
      <c r="AQ50" s="20">
        <v>202.43</v>
      </c>
      <c r="AR50" s="20">
        <v>162.16</v>
      </c>
      <c r="AS50" s="20">
        <v>147.26</v>
      </c>
      <c r="AT50" s="20">
        <v>274.76</v>
      </c>
      <c r="AU50" s="20">
        <v>218.88</v>
      </c>
      <c r="AV50" s="20">
        <v>657.63</v>
      </c>
      <c r="AW50" s="20">
        <v>122.81</v>
      </c>
      <c r="AX50" s="20">
        <v>658.68</v>
      </c>
      <c r="AY50" s="20">
        <v>0</v>
      </c>
      <c r="AZ50" s="20">
        <v>153.01</v>
      </c>
      <c r="BA50" s="20">
        <v>103.13</v>
      </c>
      <c r="BB50" s="20">
        <v>113.74</v>
      </c>
      <c r="BC50" s="20">
        <v>50.85</v>
      </c>
      <c r="BD50" s="20">
        <v>0.1</v>
      </c>
      <c r="BE50" s="20">
        <v>0.04</v>
      </c>
      <c r="BF50" s="20">
        <v>0.02</v>
      </c>
      <c r="BG50" s="20">
        <v>0.06</v>
      </c>
      <c r="BH50" s="20">
        <v>0.06</v>
      </c>
      <c r="BI50" s="20">
        <v>0.31</v>
      </c>
      <c r="BJ50" s="20">
        <v>0</v>
      </c>
      <c r="BK50" s="20">
        <v>1.52</v>
      </c>
      <c r="BL50" s="20">
        <v>0</v>
      </c>
      <c r="BM50" s="20">
        <v>0.59</v>
      </c>
      <c r="BN50" s="20">
        <v>0.02</v>
      </c>
      <c r="BO50" s="20">
        <v>0.04</v>
      </c>
      <c r="BP50" s="20">
        <v>0</v>
      </c>
      <c r="BQ50" s="20">
        <v>0.05</v>
      </c>
      <c r="BR50" s="20">
        <v>0.12</v>
      </c>
      <c r="BS50" s="20">
        <v>2.29</v>
      </c>
      <c r="BT50" s="20">
        <v>0</v>
      </c>
      <c r="BU50" s="20">
        <v>0</v>
      </c>
      <c r="BV50" s="20">
        <v>4.18</v>
      </c>
      <c r="BW50" s="20">
        <v>0.67</v>
      </c>
      <c r="BX50" s="20">
        <v>0</v>
      </c>
      <c r="BY50" s="20">
        <v>0</v>
      </c>
      <c r="BZ50" s="20">
        <v>0</v>
      </c>
      <c r="CA50" s="20">
        <v>0</v>
      </c>
      <c r="CB50" s="20">
        <v>450.44</v>
      </c>
    </row>
    <row r="51" spans="1:80" s="20" customFormat="1" ht="12.75" customHeight="1">
      <c r="A51" s="17"/>
      <c r="B51" s="18" t="s">
        <v>94</v>
      </c>
      <c r="C51" s="19"/>
      <c r="D51" s="19">
        <v>21.27</v>
      </c>
      <c r="E51" s="19">
        <v>15.72</v>
      </c>
      <c r="F51" s="19">
        <v>14.03</v>
      </c>
      <c r="G51" s="19">
        <v>7.21</v>
      </c>
      <c r="H51" s="19">
        <v>70.36</v>
      </c>
      <c r="I51" s="19">
        <v>474.65</v>
      </c>
      <c r="J51" s="19">
        <v>3.93</v>
      </c>
      <c r="K51" s="19">
        <v>4.24</v>
      </c>
      <c r="L51" s="19">
        <v>0</v>
      </c>
      <c r="M51" s="19">
        <v>0</v>
      </c>
      <c r="N51" s="19">
        <v>38.25</v>
      </c>
      <c r="O51" s="19">
        <v>24.73</v>
      </c>
      <c r="P51" s="19">
        <v>7.38</v>
      </c>
      <c r="Q51" s="19">
        <v>0</v>
      </c>
      <c r="R51" s="19">
        <v>0</v>
      </c>
      <c r="S51" s="19">
        <v>0.61</v>
      </c>
      <c r="T51" s="19">
        <v>7.84</v>
      </c>
      <c r="U51" s="19">
        <v>463.69</v>
      </c>
      <c r="V51" s="19">
        <v>1540.46</v>
      </c>
      <c r="W51" s="19">
        <v>289.08</v>
      </c>
      <c r="X51" s="19">
        <v>140.03</v>
      </c>
      <c r="Y51" s="19">
        <v>332.53</v>
      </c>
      <c r="Z51" s="19">
        <v>10.06</v>
      </c>
      <c r="AA51" s="19">
        <v>1160.07</v>
      </c>
      <c r="AB51" s="19">
        <v>2627.11</v>
      </c>
      <c r="AC51" s="19">
        <v>650.45000000000005</v>
      </c>
      <c r="AD51" s="19">
        <v>7.37</v>
      </c>
      <c r="AE51" s="19">
        <v>0.59</v>
      </c>
      <c r="AF51" s="19">
        <v>0.86</v>
      </c>
      <c r="AG51" s="19">
        <v>6.93</v>
      </c>
      <c r="AH51" s="19">
        <v>12.05</v>
      </c>
      <c r="AI51" s="19">
        <v>29.98</v>
      </c>
      <c r="AJ51" s="20">
        <v>0</v>
      </c>
      <c r="AK51" s="20">
        <v>992.8</v>
      </c>
      <c r="AL51" s="20">
        <v>791.71</v>
      </c>
      <c r="AM51" s="20">
        <v>1403.44</v>
      </c>
      <c r="AN51" s="20">
        <v>1574.68</v>
      </c>
      <c r="AO51" s="20">
        <v>426.6</v>
      </c>
      <c r="AP51" s="20">
        <v>909.88</v>
      </c>
      <c r="AQ51" s="20">
        <v>202.43</v>
      </c>
      <c r="AR51" s="20">
        <v>162.16</v>
      </c>
      <c r="AS51" s="20">
        <v>147.26</v>
      </c>
      <c r="AT51" s="20">
        <v>274.76</v>
      </c>
      <c r="AU51" s="20">
        <v>218.88</v>
      </c>
      <c r="AV51" s="20">
        <v>657.63</v>
      </c>
      <c r="AW51" s="20">
        <v>122.81</v>
      </c>
      <c r="AX51" s="20">
        <v>658.68</v>
      </c>
      <c r="AY51" s="20">
        <v>0</v>
      </c>
      <c r="AZ51" s="20">
        <v>153.01</v>
      </c>
      <c r="BA51" s="20">
        <v>103.13</v>
      </c>
      <c r="BB51" s="20">
        <v>113.74</v>
      </c>
      <c r="BC51" s="20">
        <v>50.85</v>
      </c>
      <c r="BD51" s="20">
        <v>0.1</v>
      </c>
      <c r="BE51" s="20">
        <v>0.04</v>
      </c>
      <c r="BF51" s="20">
        <v>0.02</v>
      </c>
      <c r="BG51" s="20">
        <v>0.06</v>
      </c>
      <c r="BH51" s="20">
        <v>0.06</v>
      </c>
      <c r="BI51" s="20">
        <v>0.31</v>
      </c>
      <c r="BJ51" s="20">
        <v>0</v>
      </c>
      <c r="BK51" s="20">
        <v>1.52</v>
      </c>
      <c r="BL51" s="20">
        <v>0</v>
      </c>
      <c r="BM51" s="20">
        <v>0.59</v>
      </c>
      <c r="BN51" s="20">
        <v>0.02</v>
      </c>
      <c r="BO51" s="20">
        <v>0.04</v>
      </c>
      <c r="BP51" s="20">
        <v>0</v>
      </c>
      <c r="BQ51" s="20">
        <v>0.05</v>
      </c>
      <c r="BR51" s="20">
        <v>0.12</v>
      </c>
      <c r="BS51" s="20">
        <v>2.29</v>
      </c>
      <c r="BT51" s="20">
        <v>0</v>
      </c>
      <c r="BU51" s="20">
        <v>0</v>
      </c>
      <c r="BV51" s="20">
        <v>4.18</v>
      </c>
      <c r="BW51" s="20">
        <v>0.67</v>
      </c>
      <c r="BX51" s="20">
        <v>0</v>
      </c>
      <c r="BY51" s="20">
        <v>0</v>
      </c>
      <c r="BZ51" s="20">
        <v>0</v>
      </c>
      <c r="CA51" s="20">
        <v>0</v>
      </c>
      <c r="CB51" s="20">
        <v>450.44</v>
      </c>
    </row>
    <row r="53" spans="1:80" ht="12.75" customHeight="1">
      <c r="B53" s="8" t="s">
        <v>113</v>
      </c>
    </row>
    <row r="54" spans="1:80" ht="12.75" customHeight="1">
      <c r="B54" s="8" t="s">
        <v>87</v>
      </c>
    </row>
    <row r="55" spans="1:80" s="13" customFormat="1" ht="12.75" customHeight="1">
      <c r="A55" s="10" t="str">
        <f>"18/8"</f>
        <v>18/8</v>
      </c>
      <c r="B55" s="11" t="s">
        <v>114</v>
      </c>
      <c r="C55" s="12" t="str">
        <f>"90"</f>
        <v>90</v>
      </c>
      <c r="D55" s="12">
        <v>13.68</v>
      </c>
      <c r="E55" s="12">
        <v>12.76</v>
      </c>
      <c r="F55" s="12">
        <v>12.13</v>
      </c>
      <c r="G55" s="12">
        <v>1.04</v>
      </c>
      <c r="H55" s="12">
        <v>4.7300000000000004</v>
      </c>
      <c r="I55" s="12">
        <v>182.38993155000003</v>
      </c>
      <c r="J55" s="12">
        <v>7.46</v>
      </c>
      <c r="K55" s="12">
        <v>0.68</v>
      </c>
      <c r="L55" s="12">
        <v>0</v>
      </c>
      <c r="M55" s="12">
        <v>0</v>
      </c>
      <c r="N55" s="12">
        <v>0.15</v>
      </c>
      <c r="O55" s="12">
        <v>4.16</v>
      </c>
      <c r="P55" s="12">
        <v>0.42</v>
      </c>
      <c r="Q55" s="12">
        <v>0</v>
      </c>
      <c r="R55" s="12">
        <v>0</v>
      </c>
      <c r="S55" s="12">
        <v>0</v>
      </c>
      <c r="T55" s="12">
        <v>1.3</v>
      </c>
      <c r="U55" s="12">
        <v>189.78</v>
      </c>
      <c r="V55" s="12">
        <v>223.19</v>
      </c>
      <c r="W55" s="12">
        <v>11.97</v>
      </c>
      <c r="X55" s="12">
        <v>23.28</v>
      </c>
      <c r="Y55" s="12">
        <v>137.51</v>
      </c>
      <c r="Z55" s="12">
        <v>2.14</v>
      </c>
      <c r="AA55" s="12">
        <v>14.4</v>
      </c>
      <c r="AB55" s="12">
        <v>13.5</v>
      </c>
      <c r="AC55" s="12">
        <v>20.25</v>
      </c>
      <c r="AD55" s="12">
        <v>0.86</v>
      </c>
      <c r="AE55" s="12">
        <v>7.0000000000000007E-2</v>
      </c>
      <c r="AF55" s="12">
        <v>0.11</v>
      </c>
      <c r="AG55" s="12">
        <v>3.11</v>
      </c>
      <c r="AH55" s="12">
        <v>6.29</v>
      </c>
      <c r="AI55" s="12">
        <v>0</v>
      </c>
      <c r="AJ55" s="13">
        <v>0</v>
      </c>
      <c r="AK55" s="13">
        <v>751.97</v>
      </c>
      <c r="AL55" s="13">
        <v>566.65</v>
      </c>
      <c r="AM55" s="13">
        <v>1062.0899999999999</v>
      </c>
      <c r="AN55" s="13">
        <v>1804.47</v>
      </c>
      <c r="AO55" s="13">
        <v>314.31</v>
      </c>
      <c r="AP55" s="13">
        <v>579.91999999999996</v>
      </c>
      <c r="AQ55" s="13">
        <v>160.18</v>
      </c>
      <c r="AR55" s="13">
        <v>586.07000000000005</v>
      </c>
      <c r="AS55" s="13">
        <v>781.01</v>
      </c>
      <c r="AT55" s="13">
        <v>770.03</v>
      </c>
      <c r="AU55" s="13">
        <v>1282.8800000000001</v>
      </c>
      <c r="AV55" s="13">
        <v>505.54</v>
      </c>
      <c r="AW55" s="13">
        <v>718.78</v>
      </c>
      <c r="AX55" s="13">
        <v>2254.9</v>
      </c>
      <c r="AY55" s="13">
        <v>198.36</v>
      </c>
      <c r="AZ55" s="13">
        <v>518.92999999999995</v>
      </c>
      <c r="BA55" s="13">
        <v>574.59</v>
      </c>
      <c r="BB55" s="13">
        <v>485.27</v>
      </c>
      <c r="BC55" s="13">
        <v>198.85</v>
      </c>
      <c r="BD55" s="13">
        <v>0.09</v>
      </c>
      <c r="BE55" s="13">
        <v>0.04</v>
      </c>
      <c r="BF55" s="13">
        <v>0.02</v>
      </c>
      <c r="BG55" s="13">
        <v>0.05</v>
      </c>
      <c r="BH55" s="13">
        <v>0.06</v>
      </c>
      <c r="BI55" s="13">
        <v>0.27</v>
      </c>
      <c r="BJ55" s="13">
        <v>0</v>
      </c>
      <c r="BK55" s="13">
        <v>0.87</v>
      </c>
      <c r="BL55" s="13">
        <v>0</v>
      </c>
      <c r="BM55" s="13">
        <v>0.26</v>
      </c>
      <c r="BN55" s="13">
        <v>0</v>
      </c>
      <c r="BO55" s="13">
        <v>0</v>
      </c>
      <c r="BP55" s="13">
        <v>0</v>
      </c>
      <c r="BQ55" s="13">
        <v>0.05</v>
      </c>
      <c r="BR55" s="13">
        <v>0.08</v>
      </c>
      <c r="BS55" s="13">
        <v>0.9</v>
      </c>
      <c r="BT55" s="13">
        <v>0</v>
      </c>
      <c r="BU55" s="13">
        <v>0</v>
      </c>
      <c r="BV55" s="13">
        <v>0.56000000000000005</v>
      </c>
      <c r="BW55" s="13">
        <v>0.01</v>
      </c>
      <c r="BX55" s="13">
        <v>0</v>
      </c>
      <c r="BY55" s="13">
        <v>0</v>
      </c>
      <c r="BZ55" s="13">
        <v>0</v>
      </c>
      <c r="CA55" s="13">
        <v>0</v>
      </c>
      <c r="CB55" s="13">
        <v>79.14</v>
      </c>
    </row>
    <row r="56" spans="1:80" s="13" customFormat="1" ht="12.75" customHeight="1">
      <c r="A56" s="10" t="str">
        <f>"8/11"</f>
        <v>8/11</v>
      </c>
      <c r="B56" s="11" t="s">
        <v>115</v>
      </c>
      <c r="C56" s="12" t="str">
        <f>"30"</f>
        <v>30</v>
      </c>
      <c r="D56" s="12">
        <v>0.21</v>
      </c>
      <c r="E56" s="12">
        <v>0</v>
      </c>
      <c r="F56" s="12">
        <v>0.64</v>
      </c>
      <c r="G56" s="12">
        <v>0.5</v>
      </c>
      <c r="H56" s="12">
        <v>1.55</v>
      </c>
      <c r="I56" s="12">
        <v>12.653760431754</v>
      </c>
      <c r="J56" s="12">
        <v>0.23</v>
      </c>
      <c r="K56" s="12">
        <v>0.36</v>
      </c>
      <c r="L56" s="12">
        <v>0</v>
      </c>
      <c r="M56" s="12">
        <v>0</v>
      </c>
      <c r="N56" s="12">
        <v>0.69</v>
      </c>
      <c r="O56" s="12">
        <v>0.76</v>
      </c>
      <c r="P56" s="12">
        <v>0.11</v>
      </c>
      <c r="Q56" s="12">
        <v>0</v>
      </c>
      <c r="R56" s="12">
        <v>0</v>
      </c>
      <c r="S56" s="12">
        <v>0.04</v>
      </c>
      <c r="T56" s="12">
        <v>7.0000000000000007E-2</v>
      </c>
      <c r="U56" s="12">
        <v>0.7</v>
      </c>
      <c r="V56" s="12">
        <v>14.12</v>
      </c>
      <c r="W56" s="12">
        <v>1</v>
      </c>
      <c r="X56" s="12">
        <v>1.31</v>
      </c>
      <c r="Y56" s="12">
        <v>2.69</v>
      </c>
      <c r="Z56" s="12">
        <v>0.05</v>
      </c>
      <c r="AA56" s="12">
        <v>1.77</v>
      </c>
      <c r="AB56" s="12">
        <v>168.06</v>
      </c>
      <c r="AC56" s="12">
        <v>49.21</v>
      </c>
      <c r="AD56" s="12">
        <v>0.28000000000000003</v>
      </c>
      <c r="AE56" s="12">
        <v>0</v>
      </c>
      <c r="AF56" s="12">
        <v>0</v>
      </c>
      <c r="AG56" s="12">
        <v>0.04</v>
      </c>
      <c r="AH56" s="12">
        <v>0.1</v>
      </c>
      <c r="AI56" s="12">
        <v>0.05</v>
      </c>
      <c r="AJ56" s="13">
        <v>0</v>
      </c>
      <c r="AK56" s="13">
        <v>6.39</v>
      </c>
      <c r="AL56" s="13">
        <v>5.76</v>
      </c>
      <c r="AM56" s="13">
        <v>10.39</v>
      </c>
      <c r="AN56" s="13">
        <v>3.72</v>
      </c>
      <c r="AO56" s="13">
        <v>1.99</v>
      </c>
      <c r="AP56" s="13">
        <v>4.32</v>
      </c>
      <c r="AQ56" s="13">
        <v>1.4</v>
      </c>
      <c r="AR56" s="13">
        <v>6.5</v>
      </c>
      <c r="AS56" s="13">
        <v>4.82</v>
      </c>
      <c r="AT56" s="13">
        <v>5.49</v>
      </c>
      <c r="AU56" s="13">
        <v>6.61</v>
      </c>
      <c r="AV56" s="13">
        <v>2.67</v>
      </c>
      <c r="AW56" s="13">
        <v>4.68</v>
      </c>
      <c r="AX56" s="13">
        <v>40.67</v>
      </c>
      <c r="AY56" s="13">
        <v>0</v>
      </c>
      <c r="AZ56" s="13">
        <v>11.99</v>
      </c>
      <c r="BA56" s="13">
        <v>6.56</v>
      </c>
      <c r="BB56" s="13">
        <v>3.34</v>
      </c>
      <c r="BC56" s="13">
        <v>2.58</v>
      </c>
      <c r="BD56" s="13">
        <v>0.01</v>
      </c>
      <c r="BE56" s="13">
        <v>0</v>
      </c>
      <c r="BF56" s="13">
        <v>0</v>
      </c>
      <c r="BG56" s="13">
        <v>0.01</v>
      </c>
      <c r="BH56" s="13">
        <v>0.01</v>
      </c>
      <c r="BI56" s="13">
        <v>0.02</v>
      </c>
      <c r="BJ56" s="13">
        <v>0</v>
      </c>
      <c r="BK56" s="13">
        <v>0.1</v>
      </c>
      <c r="BL56" s="13">
        <v>0</v>
      </c>
      <c r="BM56" s="13">
        <v>0.04</v>
      </c>
      <c r="BN56" s="13">
        <v>0</v>
      </c>
      <c r="BO56" s="13">
        <v>0</v>
      </c>
      <c r="BP56" s="13">
        <v>0</v>
      </c>
      <c r="BQ56" s="13">
        <v>0</v>
      </c>
      <c r="BR56" s="13">
        <v>0.01</v>
      </c>
      <c r="BS56" s="13">
        <v>0.16</v>
      </c>
      <c r="BT56" s="13">
        <v>0</v>
      </c>
      <c r="BU56" s="13">
        <v>0</v>
      </c>
      <c r="BV56" s="13">
        <v>0.3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30.85</v>
      </c>
    </row>
    <row r="57" spans="1:80" s="13" customFormat="1" ht="12.75" customHeight="1">
      <c r="A57" s="10" t="str">
        <f>"46/3"</f>
        <v>46/3</v>
      </c>
      <c r="B57" s="11" t="s">
        <v>107</v>
      </c>
      <c r="C57" s="12" t="str">
        <f>"150"</f>
        <v>150</v>
      </c>
      <c r="D57" s="12">
        <v>5.3</v>
      </c>
      <c r="E57" s="12">
        <v>0.03</v>
      </c>
      <c r="F57" s="12">
        <v>2.98</v>
      </c>
      <c r="G57" s="12">
        <v>0.66</v>
      </c>
      <c r="H57" s="12">
        <v>34.11</v>
      </c>
      <c r="I57" s="12">
        <v>183.94017449999998</v>
      </c>
      <c r="J57" s="12">
        <v>1.87</v>
      </c>
      <c r="K57" s="12">
        <v>0.08</v>
      </c>
      <c r="L57" s="12">
        <v>0</v>
      </c>
      <c r="M57" s="12">
        <v>0</v>
      </c>
      <c r="N57" s="12">
        <v>0.97</v>
      </c>
      <c r="O57" s="12">
        <v>31.42</v>
      </c>
      <c r="P57" s="12">
        <v>1.72</v>
      </c>
      <c r="Q57" s="12">
        <v>0</v>
      </c>
      <c r="R57" s="12">
        <v>0</v>
      </c>
      <c r="S57" s="12">
        <v>0</v>
      </c>
      <c r="T57" s="12">
        <v>0.68</v>
      </c>
      <c r="U57" s="12">
        <v>147.26</v>
      </c>
      <c r="V57" s="12">
        <v>56.22</v>
      </c>
      <c r="W57" s="12">
        <v>10.53</v>
      </c>
      <c r="X57" s="12">
        <v>7.17</v>
      </c>
      <c r="Y57" s="12">
        <v>39.83</v>
      </c>
      <c r="Z57" s="12">
        <v>0.73</v>
      </c>
      <c r="AA57" s="12">
        <v>9</v>
      </c>
      <c r="AB57" s="12">
        <v>9</v>
      </c>
      <c r="AC57" s="12">
        <v>16.88</v>
      </c>
      <c r="AD57" s="12">
        <v>0.8</v>
      </c>
      <c r="AE57" s="12">
        <v>0.06</v>
      </c>
      <c r="AF57" s="12">
        <v>0.02</v>
      </c>
      <c r="AG57" s="12">
        <v>0.49</v>
      </c>
      <c r="AH57" s="12">
        <v>1.49</v>
      </c>
      <c r="AI57" s="12">
        <v>0</v>
      </c>
      <c r="AJ57" s="13">
        <v>0</v>
      </c>
      <c r="AK57" s="13">
        <v>229.67</v>
      </c>
      <c r="AL57" s="13">
        <v>209.98</v>
      </c>
      <c r="AM57" s="13">
        <v>393.39</v>
      </c>
      <c r="AN57" s="13">
        <v>122.87</v>
      </c>
      <c r="AO57" s="13">
        <v>74.91</v>
      </c>
      <c r="AP57" s="13">
        <v>152.19</v>
      </c>
      <c r="AQ57" s="13">
        <v>49.94</v>
      </c>
      <c r="AR57" s="13">
        <v>244.06</v>
      </c>
      <c r="AS57" s="13">
        <v>161.38999999999999</v>
      </c>
      <c r="AT57" s="13">
        <v>194.59</v>
      </c>
      <c r="AU57" s="13">
        <v>166.92</v>
      </c>
      <c r="AV57" s="13">
        <v>98.07</v>
      </c>
      <c r="AW57" s="13">
        <v>170.55</v>
      </c>
      <c r="AX57" s="13">
        <v>1497.86</v>
      </c>
      <c r="AY57" s="13">
        <v>0</v>
      </c>
      <c r="AZ57" s="13">
        <v>471.98</v>
      </c>
      <c r="BA57" s="13">
        <v>244.48</v>
      </c>
      <c r="BB57" s="13">
        <v>122.77</v>
      </c>
      <c r="BC57" s="13">
        <v>97.19</v>
      </c>
      <c r="BD57" s="13">
        <v>0.09</v>
      </c>
      <c r="BE57" s="13">
        <v>0.04</v>
      </c>
      <c r="BF57" s="13">
        <v>0.02</v>
      </c>
      <c r="BG57" s="13">
        <v>0.05</v>
      </c>
      <c r="BH57" s="13">
        <v>0.06</v>
      </c>
      <c r="BI57" s="13">
        <v>0.26</v>
      </c>
      <c r="BJ57" s="13">
        <v>0</v>
      </c>
      <c r="BK57" s="13">
        <v>0.81</v>
      </c>
      <c r="BL57" s="13">
        <v>0</v>
      </c>
      <c r="BM57" s="13">
        <v>0.23</v>
      </c>
      <c r="BN57" s="13">
        <v>0</v>
      </c>
      <c r="BO57" s="13">
        <v>0</v>
      </c>
      <c r="BP57" s="13">
        <v>0</v>
      </c>
      <c r="BQ57" s="13">
        <v>0.05</v>
      </c>
      <c r="BR57" s="13">
        <v>0.08</v>
      </c>
      <c r="BS57" s="13">
        <v>0.6</v>
      </c>
      <c r="BT57" s="13">
        <v>0</v>
      </c>
      <c r="BU57" s="13">
        <v>0</v>
      </c>
      <c r="BV57" s="13">
        <v>0.24</v>
      </c>
      <c r="BW57" s="13">
        <v>0.01</v>
      </c>
      <c r="BX57" s="13">
        <v>0</v>
      </c>
      <c r="BY57" s="13">
        <v>0</v>
      </c>
      <c r="BZ57" s="13">
        <v>0</v>
      </c>
      <c r="CA57" s="13">
        <v>0</v>
      </c>
      <c r="CB57" s="13">
        <v>7.57</v>
      </c>
    </row>
    <row r="58" spans="1:80" s="13" customFormat="1" ht="12.75" customHeight="1">
      <c r="A58" s="10" t="str">
        <f>"27/10"</f>
        <v>27/10</v>
      </c>
      <c r="B58" s="11" t="s">
        <v>90</v>
      </c>
      <c r="C58" s="12" t="str">
        <f>"200"</f>
        <v>200</v>
      </c>
      <c r="D58" s="12">
        <v>0.08</v>
      </c>
      <c r="E58" s="12">
        <v>0</v>
      </c>
      <c r="F58" s="12">
        <v>0.02</v>
      </c>
      <c r="G58" s="12">
        <v>0.02</v>
      </c>
      <c r="H58" s="12">
        <v>9.84</v>
      </c>
      <c r="I58" s="12">
        <v>37.802231999999989</v>
      </c>
      <c r="J58" s="12">
        <v>0</v>
      </c>
      <c r="K58" s="12">
        <v>0</v>
      </c>
      <c r="L58" s="12">
        <v>0</v>
      </c>
      <c r="M58" s="12">
        <v>0</v>
      </c>
      <c r="N58" s="12">
        <v>9.8000000000000007</v>
      </c>
      <c r="O58" s="12">
        <v>0</v>
      </c>
      <c r="P58" s="12">
        <v>0.04</v>
      </c>
      <c r="Q58" s="12">
        <v>0</v>
      </c>
      <c r="R58" s="12">
        <v>0</v>
      </c>
      <c r="S58" s="12">
        <v>0</v>
      </c>
      <c r="T58" s="12">
        <v>0.03</v>
      </c>
      <c r="U58" s="12">
        <v>0.1</v>
      </c>
      <c r="V58" s="12">
        <v>0.3</v>
      </c>
      <c r="W58" s="12">
        <v>0.28999999999999998</v>
      </c>
      <c r="X58" s="12">
        <v>0</v>
      </c>
      <c r="Y58" s="12">
        <v>0</v>
      </c>
      <c r="Z58" s="12">
        <v>0.03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0</v>
      </c>
      <c r="BH58" s="13">
        <v>0</v>
      </c>
      <c r="BI58" s="13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0</v>
      </c>
      <c r="BO58" s="13">
        <v>0</v>
      </c>
      <c r="BP58" s="13">
        <v>0</v>
      </c>
      <c r="BQ58" s="13">
        <v>0</v>
      </c>
      <c r="BR58" s="13">
        <v>0</v>
      </c>
      <c r="BS58" s="13">
        <v>0</v>
      </c>
      <c r="BT58" s="13">
        <v>0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0</v>
      </c>
      <c r="CA58" s="13">
        <v>0</v>
      </c>
      <c r="CB58" s="13">
        <v>200.04</v>
      </c>
    </row>
    <row r="59" spans="1:80" s="13" customFormat="1" ht="12.75" customHeight="1">
      <c r="A59" s="10" t="str">
        <f>"пром."</f>
        <v>пром.</v>
      </c>
      <c r="B59" s="11" t="s">
        <v>91</v>
      </c>
      <c r="C59" s="12" t="str">
        <f>"25"</f>
        <v>25</v>
      </c>
      <c r="D59" s="12">
        <v>1.67</v>
      </c>
      <c r="E59" s="12">
        <v>0</v>
      </c>
      <c r="F59" s="12">
        <v>0.18</v>
      </c>
      <c r="G59" s="12">
        <v>0</v>
      </c>
      <c r="H59" s="12">
        <v>12.55</v>
      </c>
      <c r="I59" s="12">
        <v>52.635800000000003</v>
      </c>
      <c r="J59" s="12">
        <v>0</v>
      </c>
      <c r="K59" s="12">
        <v>0</v>
      </c>
      <c r="L59" s="12">
        <v>0</v>
      </c>
      <c r="M59" s="12">
        <v>0</v>
      </c>
      <c r="N59" s="12">
        <v>10.7</v>
      </c>
      <c r="O59" s="12">
        <v>0</v>
      </c>
      <c r="P59" s="12">
        <v>1.85</v>
      </c>
      <c r="Q59" s="12">
        <v>0</v>
      </c>
      <c r="R59" s="12">
        <v>0</v>
      </c>
      <c r="S59" s="12">
        <v>0</v>
      </c>
      <c r="T59" s="12">
        <v>3.01</v>
      </c>
      <c r="U59" s="12">
        <v>10.08</v>
      </c>
      <c r="V59" s="12">
        <v>468.1</v>
      </c>
      <c r="W59" s="12">
        <v>185.09</v>
      </c>
      <c r="X59" s="12">
        <v>58.12</v>
      </c>
      <c r="Y59" s="12">
        <v>52.43</v>
      </c>
      <c r="Z59" s="12">
        <v>6.22</v>
      </c>
      <c r="AA59" s="12">
        <v>840</v>
      </c>
      <c r="AB59" s="12">
        <v>0</v>
      </c>
      <c r="AC59" s="12">
        <v>52.5</v>
      </c>
      <c r="AD59" s="12">
        <v>0.42</v>
      </c>
      <c r="AE59" s="12">
        <v>0.05</v>
      </c>
      <c r="AF59" s="12">
        <v>0.27</v>
      </c>
      <c r="AG59" s="12">
        <v>0</v>
      </c>
      <c r="AH59" s="12">
        <v>2.2400000000000002</v>
      </c>
      <c r="AI59" s="12">
        <v>12.5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0.01</v>
      </c>
      <c r="BH59" s="13">
        <v>0</v>
      </c>
      <c r="BI59" s="13">
        <v>0.02</v>
      </c>
      <c r="BJ59" s="13">
        <v>0</v>
      </c>
      <c r="BK59" s="13">
        <v>0.22</v>
      </c>
      <c r="BL59" s="13">
        <v>0</v>
      </c>
      <c r="BM59" s="13">
        <v>7.0000000000000007E-2</v>
      </c>
      <c r="BN59" s="13">
        <v>0</v>
      </c>
      <c r="BO59" s="13">
        <v>0</v>
      </c>
      <c r="BP59" s="13">
        <v>0</v>
      </c>
      <c r="BQ59" s="13">
        <v>0</v>
      </c>
      <c r="BR59" s="13">
        <v>0.02</v>
      </c>
      <c r="BS59" s="13">
        <v>7.0000000000000007E-2</v>
      </c>
      <c r="BT59" s="13">
        <v>0</v>
      </c>
      <c r="BU59" s="13">
        <v>0</v>
      </c>
      <c r="BV59" s="13">
        <v>0.14000000000000001</v>
      </c>
      <c r="BW59" s="13">
        <v>0.54</v>
      </c>
      <c r="BX59" s="13">
        <v>0</v>
      </c>
      <c r="BY59" s="13">
        <v>0</v>
      </c>
      <c r="BZ59" s="13">
        <v>0</v>
      </c>
      <c r="CA59" s="13">
        <v>0</v>
      </c>
      <c r="CB59" s="13">
        <v>2</v>
      </c>
    </row>
    <row r="60" spans="1:80" s="5" customFormat="1" ht="12.75" customHeight="1">
      <c r="A60" s="14" t="str">
        <f>"пром."</f>
        <v>пром.</v>
      </c>
      <c r="B60" s="15" t="s">
        <v>92</v>
      </c>
      <c r="C60" s="16" t="str">
        <f>"20"</f>
        <v>20</v>
      </c>
      <c r="D60" s="16">
        <v>1.32</v>
      </c>
      <c r="E60" s="16">
        <v>0</v>
      </c>
      <c r="F60" s="16">
        <v>0.24</v>
      </c>
      <c r="G60" s="16">
        <v>0.24</v>
      </c>
      <c r="H60" s="16">
        <v>8.34</v>
      </c>
      <c r="I60" s="16">
        <v>38.676000000000002</v>
      </c>
      <c r="J60" s="16">
        <v>0.04</v>
      </c>
      <c r="K60" s="16">
        <v>0</v>
      </c>
      <c r="L60" s="16">
        <v>0</v>
      </c>
      <c r="M60" s="16">
        <v>0</v>
      </c>
      <c r="N60" s="16">
        <v>0.24</v>
      </c>
      <c r="O60" s="16">
        <v>6.44</v>
      </c>
      <c r="P60" s="16">
        <v>1.66</v>
      </c>
      <c r="Q60" s="16">
        <v>0</v>
      </c>
      <c r="R60" s="16">
        <v>0</v>
      </c>
      <c r="S60" s="16">
        <v>0.2</v>
      </c>
      <c r="T60" s="16">
        <v>0.5</v>
      </c>
      <c r="U60" s="16">
        <v>122</v>
      </c>
      <c r="V60" s="16">
        <v>49</v>
      </c>
      <c r="W60" s="16">
        <v>7</v>
      </c>
      <c r="X60" s="16">
        <v>9.4</v>
      </c>
      <c r="Y60" s="16">
        <v>31.6</v>
      </c>
      <c r="Z60" s="16">
        <v>0.78</v>
      </c>
      <c r="AA60" s="16">
        <v>0</v>
      </c>
      <c r="AB60" s="16">
        <v>1</v>
      </c>
      <c r="AC60" s="16">
        <v>0.2</v>
      </c>
      <c r="AD60" s="16">
        <v>0.28000000000000003</v>
      </c>
      <c r="AE60" s="16">
        <v>0.04</v>
      </c>
      <c r="AF60" s="16">
        <v>0.02</v>
      </c>
      <c r="AG60" s="16">
        <v>0.14000000000000001</v>
      </c>
      <c r="AH60" s="16">
        <v>0.4</v>
      </c>
      <c r="AI60" s="16">
        <v>0</v>
      </c>
      <c r="AJ60" s="5">
        <v>0</v>
      </c>
      <c r="AK60" s="5">
        <v>64.400000000000006</v>
      </c>
      <c r="AL60" s="5">
        <v>49.6</v>
      </c>
      <c r="AM60" s="5">
        <v>85.4</v>
      </c>
      <c r="AN60" s="5">
        <v>44.6</v>
      </c>
      <c r="AO60" s="5">
        <v>18.600000000000001</v>
      </c>
      <c r="AP60" s="5">
        <v>39.6</v>
      </c>
      <c r="AQ60" s="5">
        <v>16</v>
      </c>
      <c r="AR60" s="5">
        <v>74.2</v>
      </c>
      <c r="AS60" s="5">
        <v>59.4</v>
      </c>
      <c r="AT60" s="5">
        <v>58.2</v>
      </c>
      <c r="AU60" s="5">
        <v>92.8</v>
      </c>
      <c r="AV60" s="5">
        <v>24.8</v>
      </c>
      <c r="AW60" s="5">
        <v>62</v>
      </c>
      <c r="AX60" s="5">
        <v>311.8</v>
      </c>
      <c r="AY60" s="5">
        <v>0</v>
      </c>
      <c r="AZ60" s="5">
        <v>105.2</v>
      </c>
      <c r="BA60" s="5">
        <v>58.2</v>
      </c>
      <c r="BB60" s="5">
        <v>36</v>
      </c>
      <c r="BC60" s="5">
        <v>26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0.03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0.02</v>
      </c>
      <c r="BT60" s="5">
        <v>0</v>
      </c>
      <c r="BU60" s="5">
        <v>0</v>
      </c>
      <c r="BV60" s="5">
        <v>0.1</v>
      </c>
      <c r="BW60" s="5">
        <v>0.02</v>
      </c>
      <c r="BX60" s="5">
        <v>0</v>
      </c>
      <c r="BY60" s="5">
        <v>0</v>
      </c>
      <c r="BZ60" s="5">
        <v>0</v>
      </c>
      <c r="CA60" s="5">
        <v>0</v>
      </c>
      <c r="CB60" s="5">
        <v>9.4</v>
      </c>
    </row>
    <row r="61" spans="1:80" s="20" customFormat="1" ht="12.75" customHeight="1">
      <c r="A61" s="17"/>
      <c r="B61" s="18" t="s">
        <v>93</v>
      </c>
      <c r="C61" s="19"/>
      <c r="D61" s="19">
        <v>22.27</v>
      </c>
      <c r="E61" s="19">
        <v>12.79</v>
      </c>
      <c r="F61" s="19">
        <v>16.18</v>
      </c>
      <c r="G61" s="19">
        <v>2.4700000000000002</v>
      </c>
      <c r="H61" s="19">
        <v>71.12</v>
      </c>
      <c r="I61" s="19">
        <v>508.1</v>
      </c>
      <c r="J61" s="19">
        <v>9.6</v>
      </c>
      <c r="K61" s="19">
        <v>1.1299999999999999</v>
      </c>
      <c r="L61" s="19">
        <v>0</v>
      </c>
      <c r="M61" s="19">
        <v>0</v>
      </c>
      <c r="N61" s="19">
        <v>22.55</v>
      </c>
      <c r="O61" s="19">
        <v>42.78</v>
      </c>
      <c r="P61" s="19">
        <v>5.79</v>
      </c>
      <c r="Q61" s="19">
        <v>0</v>
      </c>
      <c r="R61" s="19">
        <v>0</v>
      </c>
      <c r="S61" s="19">
        <v>0.24</v>
      </c>
      <c r="T61" s="19">
        <v>5.59</v>
      </c>
      <c r="U61" s="19">
        <v>469.91</v>
      </c>
      <c r="V61" s="19">
        <v>810.93</v>
      </c>
      <c r="W61" s="19">
        <v>215.89</v>
      </c>
      <c r="X61" s="19">
        <v>99.28</v>
      </c>
      <c r="Y61" s="19">
        <v>264.05</v>
      </c>
      <c r="Z61" s="19">
        <v>9.94</v>
      </c>
      <c r="AA61" s="19">
        <v>865.17</v>
      </c>
      <c r="AB61" s="19">
        <v>191.56</v>
      </c>
      <c r="AC61" s="19">
        <v>139.03</v>
      </c>
      <c r="AD61" s="19">
        <v>2.65</v>
      </c>
      <c r="AE61" s="19">
        <v>0.22</v>
      </c>
      <c r="AF61" s="19">
        <v>0.42</v>
      </c>
      <c r="AG61" s="19">
        <v>3.78</v>
      </c>
      <c r="AH61" s="19">
        <v>10.51</v>
      </c>
      <c r="AI61" s="19">
        <v>12.55</v>
      </c>
      <c r="AJ61" s="20">
        <v>0</v>
      </c>
      <c r="AK61" s="20">
        <v>1052.43</v>
      </c>
      <c r="AL61" s="20">
        <v>832</v>
      </c>
      <c r="AM61" s="20">
        <v>1551.26</v>
      </c>
      <c r="AN61" s="20">
        <v>1975.66</v>
      </c>
      <c r="AO61" s="20">
        <v>409.8</v>
      </c>
      <c r="AP61" s="20">
        <v>776.03</v>
      </c>
      <c r="AQ61" s="20">
        <v>227.52</v>
      </c>
      <c r="AR61" s="20">
        <v>910.83</v>
      </c>
      <c r="AS61" s="20">
        <v>1006.62</v>
      </c>
      <c r="AT61" s="20">
        <v>1028.31</v>
      </c>
      <c r="AU61" s="20">
        <v>1549.21</v>
      </c>
      <c r="AV61" s="20">
        <v>631.08000000000004</v>
      </c>
      <c r="AW61" s="20">
        <v>956.01</v>
      </c>
      <c r="AX61" s="20">
        <v>4105.2299999999996</v>
      </c>
      <c r="AY61" s="20">
        <v>198.36</v>
      </c>
      <c r="AZ61" s="20">
        <v>1108.0999999999999</v>
      </c>
      <c r="BA61" s="20">
        <v>883.83</v>
      </c>
      <c r="BB61" s="20">
        <v>647.38</v>
      </c>
      <c r="BC61" s="20">
        <v>324.62</v>
      </c>
      <c r="BD61" s="20">
        <v>0.19</v>
      </c>
      <c r="BE61" s="20">
        <v>0.08</v>
      </c>
      <c r="BF61" s="20">
        <v>0.05</v>
      </c>
      <c r="BG61" s="20">
        <v>0.11</v>
      </c>
      <c r="BH61" s="20">
        <v>0.12</v>
      </c>
      <c r="BI61" s="20">
        <v>0.57999999999999996</v>
      </c>
      <c r="BJ61" s="20">
        <v>0</v>
      </c>
      <c r="BK61" s="20">
        <v>2.02</v>
      </c>
      <c r="BL61" s="20">
        <v>0</v>
      </c>
      <c r="BM61" s="20">
        <v>0.61</v>
      </c>
      <c r="BN61" s="20">
        <v>0.01</v>
      </c>
      <c r="BO61" s="20">
        <v>0.01</v>
      </c>
      <c r="BP61" s="20">
        <v>0</v>
      </c>
      <c r="BQ61" s="20">
        <v>0.11</v>
      </c>
      <c r="BR61" s="20">
        <v>0.19</v>
      </c>
      <c r="BS61" s="20">
        <v>1.74</v>
      </c>
      <c r="BT61" s="20">
        <v>0</v>
      </c>
      <c r="BU61" s="20">
        <v>0</v>
      </c>
      <c r="BV61" s="20">
        <v>1.33</v>
      </c>
      <c r="BW61" s="20">
        <v>0.56999999999999995</v>
      </c>
      <c r="BX61" s="20">
        <v>0</v>
      </c>
      <c r="BY61" s="20">
        <v>0</v>
      </c>
      <c r="BZ61" s="20">
        <v>0</v>
      </c>
      <c r="CA61" s="20">
        <v>0</v>
      </c>
      <c r="CB61" s="20">
        <v>329</v>
      </c>
    </row>
    <row r="62" spans="1:80" s="20" customFormat="1" ht="12.75" customHeight="1">
      <c r="A62" s="17"/>
      <c r="B62" s="18" t="s">
        <v>94</v>
      </c>
      <c r="C62" s="19"/>
      <c r="D62" s="19">
        <v>22.27</v>
      </c>
      <c r="E62" s="19">
        <v>12.79</v>
      </c>
      <c r="F62" s="19">
        <v>16.18</v>
      </c>
      <c r="G62" s="19">
        <v>2.4700000000000002</v>
      </c>
      <c r="H62" s="19">
        <v>71.12</v>
      </c>
      <c r="I62" s="19">
        <v>508.1</v>
      </c>
      <c r="J62" s="19">
        <v>9.6</v>
      </c>
      <c r="K62" s="19">
        <v>1.1299999999999999</v>
      </c>
      <c r="L62" s="19">
        <v>0</v>
      </c>
      <c r="M62" s="19">
        <v>0</v>
      </c>
      <c r="N62" s="19">
        <v>22.55</v>
      </c>
      <c r="O62" s="19">
        <v>42.78</v>
      </c>
      <c r="P62" s="19">
        <v>5.79</v>
      </c>
      <c r="Q62" s="19">
        <v>0</v>
      </c>
      <c r="R62" s="19">
        <v>0</v>
      </c>
      <c r="S62" s="19">
        <v>0.24</v>
      </c>
      <c r="T62" s="19">
        <v>5.59</v>
      </c>
      <c r="U62" s="19">
        <v>469.91</v>
      </c>
      <c r="V62" s="19">
        <v>810.93</v>
      </c>
      <c r="W62" s="19">
        <v>215.89</v>
      </c>
      <c r="X62" s="19">
        <v>99.28</v>
      </c>
      <c r="Y62" s="19">
        <v>264.05</v>
      </c>
      <c r="Z62" s="19">
        <v>9.94</v>
      </c>
      <c r="AA62" s="19">
        <v>865.17</v>
      </c>
      <c r="AB62" s="19">
        <v>191.56</v>
      </c>
      <c r="AC62" s="19">
        <v>139.03</v>
      </c>
      <c r="AD62" s="19">
        <v>2.65</v>
      </c>
      <c r="AE62" s="19">
        <v>0.22</v>
      </c>
      <c r="AF62" s="19">
        <v>0.42</v>
      </c>
      <c r="AG62" s="19">
        <v>3.78</v>
      </c>
      <c r="AH62" s="19">
        <v>10.51</v>
      </c>
      <c r="AI62" s="19">
        <v>12.55</v>
      </c>
      <c r="AJ62" s="20">
        <v>0</v>
      </c>
      <c r="AK62" s="20">
        <v>1052.43</v>
      </c>
      <c r="AL62" s="20">
        <v>832</v>
      </c>
      <c r="AM62" s="20">
        <v>1551.26</v>
      </c>
      <c r="AN62" s="20">
        <v>1975.66</v>
      </c>
      <c r="AO62" s="20">
        <v>409.8</v>
      </c>
      <c r="AP62" s="20">
        <v>776.03</v>
      </c>
      <c r="AQ62" s="20">
        <v>227.52</v>
      </c>
      <c r="AR62" s="20">
        <v>910.83</v>
      </c>
      <c r="AS62" s="20">
        <v>1006.62</v>
      </c>
      <c r="AT62" s="20">
        <v>1028.31</v>
      </c>
      <c r="AU62" s="20">
        <v>1549.21</v>
      </c>
      <c r="AV62" s="20">
        <v>631.08000000000004</v>
      </c>
      <c r="AW62" s="20">
        <v>956.01</v>
      </c>
      <c r="AX62" s="20">
        <v>4105.2299999999996</v>
      </c>
      <c r="AY62" s="20">
        <v>198.36</v>
      </c>
      <c r="AZ62" s="20">
        <v>1108.0999999999999</v>
      </c>
      <c r="BA62" s="20">
        <v>883.83</v>
      </c>
      <c r="BB62" s="20">
        <v>647.38</v>
      </c>
      <c r="BC62" s="20">
        <v>324.62</v>
      </c>
      <c r="BD62" s="20">
        <v>0.19</v>
      </c>
      <c r="BE62" s="20">
        <v>0.08</v>
      </c>
      <c r="BF62" s="20">
        <v>0.05</v>
      </c>
      <c r="BG62" s="20">
        <v>0.11</v>
      </c>
      <c r="BH62" s="20">
        <v>0.12</v>
      </c>
      <c r="BI62" s="20">
        <v>0.57999999999999996</v>
      </c>
      <c r="BJ62" s="20">
        <v>0</v>
      </c>
      <c r="BK62" s="20">
        <v>2.02</v>
      </c>
      <c r="BL62" s="20">
        <v>0</v>
      </c>
      <c r="BM62" s="20">
        <v>0.61</v>
      </c>
      <c r="BN62" s="20">
        <v>0.01</v>
      </c>
      <c r="BO62" s="20">
        <v>0.01</v>
      </c>
      <c r="BP62" s="20">
        <v>0</v>
      </c>
      <c r="BQ62" s="20">
        <v>0.11</v>
      </c>
      <c r="BR62" s="20">
        <v>0.19</v>
      </c>
      <c r="BS62" s="20">
        <v>1.74</v>
      </c>
      <c r="BT62" s="20">
        <v>0</v>
      </c>
      <c r="BU62" s="20">
        <v>0</v>
      </c>
      <c r="BV62" s="20">
        <v>1.33</v>
      </c>
      <c r="BW62" s="20">
        <v>0.56999999999999995</v>
      </c>
      <c r="BX62" s="20">
        <v>0</v>
      </c>
      <c r="BY62" s="20">
        <v>0</v>
      </c>
      <c r="BZ62" s="20">
        <v>0</v>
      </c>
      <c r="CA62" s="20">
        <v>0</v>
      </c>
      <c r="CB62" s="20">
        <v>329</v>
      </c>
    </row>
    <row r="63" spans="1:80" ht="12.75" customHeight="1">
      <c r="B63" s="8" t="s">
        <v>116</v>
      </c>
    </row>
    <row r="64" spans="1:80" ht="12.75" customHeight="1">
      <c r="B64" s="8" t="s">
        <v>87</v>
      </c>
    </row>
    <row r="65" spans="1:80" s="13" customFormat="1" ht="27" customHeight="1">
      <c r="A65" s="10" t="str">
        <f>"6/1"</f>
        <v>6/1</v>
      </c>
      <c r="B65" s="11" t="s">
        <v>117</v>
      </c>
      <c r="C65" s="12" t="str">
        <f>"60"</f>
        <v>60</v>
      </c>
      <c r="D65" s="12">
        <v>0.92</v>
      </c>
      <c r="E65" s="12">
        <v>0</v>
      </c>
      <c r="F65" s="12">
        <v>3.58</v>
      </c>
      <c r="G65" s="12">
        <v>3.58</v>
      </c>
      <c r="H65" s="12">
        <v>5.59</v>
      </c>
      <c r="I65" s="12">
        <v>55.615097999999996</v>
      </c>
      <c r="J65" s="12">
        <v>0.45</v>
      </c>
      <c r="K65" s="12">
        <v>2.34</v>
      </c>
      <c r="L65" s="12">
        <v>0</v>
      </c>
      <c r="M65" s="12">
        <v>0</v>
      </c>
      <c r="N65" s="12">
        <v>4.42</v>
      </c>
      <c r="O65" s="12">
        <v>0.06</v>
      </c>
      <c r="P65" s="12">
        <v>1.1100000000000001</v>
      </c>
      <c r="Q65" s="12">
        <v>0</v>
      </c>
      <c r="R65" s="12">
        <v>0</v>
      </c>
      <c r="S65" s="12">
        <v>0.16</v>
      </c>
      <c r="T65" s="12">
        <v>0.7</v>
      </c>
      <c r="U65" s="12">
        <v>121.53</v>
      </c>
      <c r="V65" s="12">
        <v>151.19999999999999</v>
      </c>
      <c r="W65" s="12">
        <v>24.84</v>
      </c>
      <c r="X65" s="12">
        <v>10.7</v>
      </c>
      <c r="Y65" s="12">
        <v>19.14</v>
      </c>
      <c r="Z65" s="12">
        <v>0.34</v>
      </c>
      <c r="AA65" s="12">
        <v>0</v>
      </c>
      <c r="AB65" s="12">
        <v>1137.78</v>
      </c>
      <c r="AC65" s="12">
        <v>193.35</v>
      </c>
      <c r="AD65" s="12">
        <v>1.67</v>
      </c>
      <c r="AE65" s="12">
        <v>0.02</v>
      </c>
      <c r="AF65" s="12">
        <v>0.02</v>
      </c>
      <c r="AG65" s="12">
        <v>0.4</v>
      </c>
      <c r="AH65" s="12">
        <v>0.51</v>
      </c>
      <c r="AI65" s="12">
        <v>20.32</v>
      </c>
      <c r="AJ65" s="13">
        <v>0</v>
      </c>
      <c r="AK65" s="13">
        <v>29.62</v>
      </c>
      <c r="AL65" s="13">
        <v>25.34</v>
      </c>
      <c r="AM65" s="13">
        <v>32.36</v>
      </c>
      <c r="AN65" s="13">
        <v>30.48</v>
      </c>
      <c r="AO65" s="13">
        <v>10.55</v>
      </c>
      <c r="AP65" s="13">
        <v>22.86</v>
      </c>
      <c r="AQ65" s="13">
        <v>5.16</v>
      </c>
      <c r="AR65" s="13">
        <v>27.61</v>
      </c>
      <c r="AS65" s="13">
        <v>35.83</v>
      </c>
      <c r="AT65" s="13">
        <v>41.34</v>
      </c>
      <c r="AU65" s="13">
        <v>88.55</v>
      </c>
      <c r="AV65" s="13">
        <v>13.67</v>
      </c>
      <c r="AW65" s="13">
        <v>23.46</v>
      </c>
      <c r="AX65" s="13">
        <v>143.38</v>
      </c>
      <c r="AY65" s="13">
        <v>0</v>
      </c>
      <c r="AZ65" s="13">
        <v>28.84</v>
      </c>
      <c r="BA65" s="13">
        <v>29.12</v>
      </c>
      <c r="BB65" s="13">
        <v>23.74</v>
      </c>
      <c r="BC65" s="13">
        <v>9.9499999999999993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0.22</v>
      </c>
      <c r="BL65" s="13">
        <v>0</v>
      </c>
      <c r="BM65" s="13">
        <v>0.14000000000000001</v>
      </c>
      <c r="BN65" s="13">
        <v>0.01</v>
      </c>
      <c r="BO65" s="13">
        <v>0.02</v>
      </c>
      <c r="BP65" s="13">
        <v>0</v>
      </c>
      <c r="BQ65" s="13">
        <v>0</v>
      </c>
      <c r="BR65" s="13">
        <v>0</v>
      </c>
      <c r="BS65" s="13">
        <v>0.84</v>
      </c>
      <c r="BT65" s="13">
        <v>0</v>
      </c>
      <c r="BU65" s="13">
        <v>0</v>
      </c>
      <c r="BV65" s="13">
        <v>2.08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49.13</v>
      </c>
    </row>
    <row r="66" spans="1:80" s="13" customFormat="1" ht="26.25" customHeight="1">
      <c r="A66" s="10" t="str">
        <f>"56/8"</f>
        <v>56/8</v>
      </c>
      <c r="B66" s="11" t="s">
        <v>118</v>
      </c>
      <c r="C66" s="12" t="str">
        <f>"250"</f>
        <v>250</v>
      </c>
      <c r="D66" s="12">
        <v>17.559999999999999</v>
      </c>
      <c r="E66" s="12">
        <v>13.67</v>
      </c>
      <c r="F66" s="12">
        <v>13.37</v>
      </c>
      <c r="G66" s="12">
        <v>1.97</v>
      </c>
      <c r="H66" s="12">
        <v>39.28</v>
      </c>
      <c r="I66" s="12">
        <v>344.32178099999993</v>
      </c>
      <c r="J66" s="12">
        <v>6.42</v>
      </c>
      <c r="K66" s="12">
        <v>0.69</v>
      </c>
      <c r="L66" s="12">
        <v>0</v>
      </c>
      <c r="M66" s="12">
        <v>0</v>
      </c>
      <c r="N66" s="12">
        <v>4.0599999999999996</v>
      </c>
      <c r="O66" s="12">
        <v>31.54</v>
      </c>
      <c r="P66" s="12">
        <v>3.68</v>
      </c>
      <c r="Q66" s="12">
        <v>0</v>
      </c>
      <c r="R66" s="12">
        <v>0</v>
      </c>
      <c r="S66" s="12">
        <v>0.55000000000000004</v>
      </c>
      <c r="T66" s="12">
        <v>3.93</v>
      </c>
      <c r="U66" s="12">
        <v>278.24</v>
      </c>
      <c r="V66" s="12">
        <v>1351.23</v>
      </c>
      <c r="W66" s="12">
        <v>35.869999999999997</v>
      </c>
      <c r="X66" s="12">
        <v>64.650000000000006</v>
      </c>
      <c r="Y66" s="12">
        <v>251.63</v>
      </c>
      <c r="Z66" s="12">
        <v>3.8</v>
      </c>
      <c r="AA66" s="12">
        <v>12.3</v>
      </c>
      <c r="AB66" s="12">
        <v>1002.52</v>
      </c>
      <c r="AC66" s="12">
        <v>228.63</v>
      </c>
      <c r="AD66" s="12">
        <v>1.1200000000000001</v>
      </c>
      <c r="AE66" s="12">
        <v>0.24</v>
      </c>
      <c r="AF66" s="12">
        <v>0.24</v>
      </c>
      <c r="AG66" s="12">
        <v>5.05</v>
      </c>
      <c r="AH66" s="12">
        <v>10.15</v>
      </c>
      <c r="AI66" s="12">
        <v>18.2</v>
      </c>
      <c r="AJ66" s="13">
        <v>0</v>
      </c>
      <c r="AK66" s="13">
        <v>773.85</v>
      </c>
      <c r="AL66" s="13">
        <v>629.4</v>
      </c>
      <c r="AM66" s="13">
        <v>1132.3</v>
      </c>
      <c r="AN66" s="13">
        <v>1874.51</v>
      </c>
      <c r="AO66" s="13">
        <v>334.58</v>
      </c>
      <c r="AP66" s="13">
        <v>643.66</v>
      </c>
      <c r="AQ66" s="13">
        <v>190.69</v>
      </c>
      <c r="AR66" s="13">
        <v>642.25</v>
      </c>
      <c r="AS66" s="13">
        <v>873.09</v>
      </c>
      <c r="AT66" s="13">
        <v>1058.52</v>
      </c>
      <c r="AU66" s="13">
        <v>1381.61</v>
      </c>
      <c r="AV66" s="13">
        <v>514.1</v>
      </c>
      <c r="AW66" s="13">
        <v>724.07</v>
      </c>
      <c r="AX66" s="13">
        <v>2585.1</v>
      </c>
      <c r="AY66" s="13">
        <v>191.48</v>
      </c>
      <c r="AZ66" s="13">
        <v>535.11</v>
      </c>
      <c r="BA66" s="13">
        <v>616.80999999999995</v>
      </c>
      <c r="BB66" s="13">
        <v>519.86</v>
      </c>
      <c r="BC66" s="13">
        <v>212.39</v>
      </c>
      <c r="BD66" s="13">
        <v>0.05</v>
      </c>
      <c r="BE66" s="13">
        <v>0.02</v>
      </c>
      <c r="BF66" s="13">
        <v>0.01</v>
      </c>
      <c r="BG66" s="13">
        <v>0.03</v>
      </c>
      <c r="BH66" s="13">
        <v>0.03</v>
      </c>
      <c r="BI66" s="13">
        <v>0.14000000000000001</v>
      </c>
      <c r="BJ66" s="13">
        <v>0</v>
      </c>
      <c r="BK66" s="13">
        <v>0.57999999999999996</v>
      </c>
      <c r="BL66" s="13">
        <v>0</v>
      </c>
      <c r="BM66" s="13">
        <v>0.19</v>
      </c>
      <c r="BN66" s="13">
        <v>0</v>
      </c>
      <c r="BO66" s="13">
        <v>0.01</v>
      </c>
      <c r="BP66" s="13">
        <v>0</v>
      </c>
      <c r="BQ66" s="13">
        <v>0.03</v>
      </c>
      <c r="BR66" s="13">
        <v>0.05</v>
      </c>
      <c r="BS66" s="13">
        <v>0.84</v>
      </c>
      <c r="BT66" s="13">
        <v>0</v>
      </c>
      <c r="BU66" s="13">
        <v>0</v>
      </c>
      <c r="BV66" s="13">
        <v>0.79</v>
      </c>
      <c r="BW66" s="13">
        <v>0</v>
      </c>
      <c r="BX66" s="13">
        <v>0</v>
      </c>
      <c r="BY66" s="13">
        <v>0</v>
      </c>
      <c r="BZ66" s="13">
        <v>0</v>
      </c>
      <c r="CA66" s="13">
        <v>0</v>
      </c>
      <c r="CB66" s="13">
        <v>240.01</v>
      </c>
    </row>
    <row r="67" spans="1:80" s="13" customFormat="1" ht="12.75" customHeight="1">
      <c r="A67" s="10" t="str">
        <f>"37/10"</f>
        <v>37/10</v>
      </c>
      <c r="B67" s="11" t="s">
        <v>108</v>
      </c>
      <c r="C67" s="12" t="str">
        <f>"200"</f>
        <v>200</v>
      </c>
      <c r="D67" s="12">
        <v>0.24</v>
      </c>
      <c r="E67" s="12">
        <v>0</v>
      </c>
      <c r="F67" s="12">
        <v>0.1</v>
      </c>
      <c r="G67" s="12">
        <v>0.1</v>
      </c>
      <c r="H67" s="12">
        <v>19.489999999999998</v>
      </c>
      <c r="I67" s="12">
        <v>74.31777000000001</v>
      </c>
      <c r="J67" s="12">
        <v>0.02</v>
      </c>
      <c r="K67" s="12">
        <v>0</v>
      </c>
      <c r="L67" s="12">
        <v>0</v>
      </c>
      <c r="M67" s="12">
        <v>0</v>
      </c>
      <c r="N67" s="12">
        <v>17.52</v>
      </c>
      <c r="O67" s="12">
        <v>0.43</v>
      </c>
      <c r="P67" s="12">
        <v>1.54</v>
      </c>
      <c r="Q67" s="12">
        <v>0</v>
      </c>
      <c r="R67" s="12">
        <v>0</v>
      </c>
      <c r="S67" s="12">
        <v>0.35</v>
      </c>
      <c r="T67" s="12">
        <v>0.35</v>
      </c>
      <c r="U67" s="12">
        <v>0.89</v>
      </c>
      <c r="V67" s="12">
        <v>3.86</v>
      </c>
      <c r="W67" s="12">
        <v>4.51</v>
      </c>
      <c r="X67" s="12">
        <v>1.1399999999999999</v>
      </c>
      <c r="Y67" s="12">
        <v>1.1200000000000001</v>
      </c>
      <c r="Z67" s="12">
        <v>0.23</v>
      </c>
      <c r="AA67" s="12">
        <v>0</v>
      </c>
      <c r="AB67" s="12">
        <v>351</v>
      </c>
      <c r="AC67" s="12">
        <v>65.099999999999994</v>
      </c>
      <c r="AD67" s="12">
        <v>0.26</v>
      </c>
      <c r="AE67" s="12">
        <v>0.01</v>
      </c>
      <c r="AF67" s="12">
        <v>0.02</v>
      </c>
      <c r="AG67" s="12">
        <v>0.08</v>
      </c>
      <c r="AH67" s="12">
        <v>0.11</v>
      </c>
      <c r="AI67" s="12">
        <v>39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0</v>
      </c>
      <c r="AR67" s="13">
        <v>0</v>
      </c>
      <c r="AS67" s="13">
        <v>0</v>
      </c>
      <c r="AT67" s="13">
        <v>0</v>
      </c>
      <c r="AU67" s="13">
        <v>0</v>
      </c>
      <c r="AV67" s="13">
        <v>0</v>
      </c>
      <c r="AW67" s="13">
        <v>0</v>
      </c>
      <c r="AX67" s="13">
        <v>0</v>
      </c>
      <c r="AY67" s="13">
        <v>0</v>
      </c>
      <c r="AZ67" s="13">
        <v>0</v>
      </c>
      <c r="BA67" s="13">
        <v>0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0</v>
      </c>
      <c r="BH67" s="13">
        <v>0</v>
      </c>
      <c r="BI67" s="13">
        <v>0</v>
      </c>
      <c r="BJ67" s="13">
        <v>0</v>
      </c>
      <c r="BK67" s="13">
        <v>0</v>
      </c>
      <c r="BL67" s="13">
        <v>0</v>
      </c>
      <c r="BM67" s="13">
        <v>0</v>
      </c>
      <c r="BN67" s="13">
        <v>0</v>
      </c>
      <c r="BO67" s="13">
        <v>0</v>
      </c>
      <c r="BP67" s="13">
        <v>0</v>
      </c>
      <c r="BQ67" s="13">
        <v>0</v>
      </c>
      <c r="BR67" s="13">
        <v>0</v>
      </c>
      <c r="BS67" s="13">
        <v>0</v>
      </c>
      <c r="BT67" s="13">
        <v>0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0</v>
      </c>
      <c r="CA67" s="13">
        <v>0</v>
      </c>
      <c r="CB67" s="13">
        <v>239.02</v>
      </c>
    </row>
    <row r="68" spans="1:80" s="13" customFormat="1" ht="12.75" customHeight="1">
      <c r="A68" s="10" t="str">
        <f>"пром."</f>
        <v>пром.</v>
      </c>
      <c r="B68" s="11" t="s">
        <v>91</v>
      </c>
      <c r="C68" s="12" t="str">
        <f>"25"</f>
        <v>25</v>
      </c>
      <c r="D68" s="12">
        <v>1.67</v>
      </c>
      <c r="E68" s="12">
        <v>0</v>
      </c>
      <c r="F68" s="12">
        <v>0.18</v>
      </c>
      <c r="G68" s="12">
        <v>0</v>
      </c>
      <c r="H68" s="12">
        <v>12.55</v>
      </c>
      <c r="I68" s="12">
        <v>52.635800000000003</v>
      </c>
      <c r="J68" s="12">
        <v>0</v>
      </c>
      <c r="K68" s="12">
        <v>0</v>
      </c>
      <c r="L68" s="12">
        <v>0</v>
      </c>
      <c r="M68" s="12">
        <v>0</v>
      </c>
      <c r="N68" s="12">
        <v>10.7</v>
      </c>
      <c r="O68" s="12">
        <v>0</v>
      </c>
      <c r="P68" s="12">
        <v>1.85</v>
      </c>
      <c r="Q68" s="12">
        <v>0</v>
      </c>
      <c r="R68" s="12">
        <v>0</v>
      </c>
      <c r="S68" s="12">
        <v>0</v>
      </c>
      <c r="T68" s="12">
        <v>3.01</v>
      </c>
      <c r="U68" s="12">
        <v>10.08</v>
      </c>
      <c r="V68" s="12">
        <v>468.1</v>
      </c>
      <c r="W68" s="12">
        <v>185.09</v>
      </c>
      <c r="X68" s="12">
        <v>58.12</v>
      </c>
      <c r="Y68" s="12">
        <v>52.43</v>
      </c>
      <c r="Z68" s="12">
        <v>6.22</v>
      </c>
      <c r="AA68" s="12">
        <v>840</v>
      </c>
      <c r="AB68" s="12">
        <v>0</v>
      </c>
      <c r="AC68" s="12">
        <v>52.5</v>
      </c>
      <c r="AD68" s="12">
        <v>0.42</v>
      </c>
      <c r="AE68" s="12">
        <v>0.05</v>
      </c>
      <c r="AF68" s="12">
        <v>0.27</v>
      </c>
      <c r="AG68" s="12">
        <v>0</v>
      </c>
      <c r="AH68" s="12">
        <v>2.2400000000000002</v>
      </c>
      <c r="AI68" s="12">
        <v>12.5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3">
        <v>0</v>
      </c>
      <c r="BC68" s="13">
        <v>0</v>
      </c>
      <c r="BD68" s="13">
        <v>0</v>
      </c>
      <c r="BE68" s="13">
        <v>0</v>
      </c>
      <c r="BF68" s="13">
        <v>0</v>
      </c>
      <c r="BG68" s="13">
        <v>0.01</v>
      </c>
      <c r="BH68" s="13">
        <v>0</v>
      </c>
      <c r="BI68" s="13">
        <v>0.02</v>
      </c>
      <c r="BJ68" s="13">
        <v>0</v>
      </c>
      <c r="BK68" s="13">
        <v>0.22</v>
      </c>
      <c r="BL68" s="13">
        <v>0</v>
      </c>
      <c r="BM68" s="13">
        <v>7.0000000000000007E-2</v>
      </c>
      <c r="BN68" s="13">
        <v>0</v>
      </c>
      <c r="BO68" s="13">
        <v>0</v>
      </c>
      <c r="BP68" s="13">
        <v>0</v>
      </c>
      <c r="BQ68" s="13">
        <v>0</v>
      </c>
      <c r="BR68" s="13">
        <v>0.02</v>
      </c>
      <c r="BS68" s="13">
        <v>7.0000000000000007E-2</v>
      </c>
      <c r="BT68" s="13">
        <v>0</v>
      </c>
      <c r="BU68" s="13">
        <v>0</v>
      </c>
      <c r="BV68" s="13">
        <v>0.14000000000000001</v>
      </c>
      <c r="BW68" s="13">
        <v>0.54</v>
      </c>
      <c r="BX68" s="13">
        <v>0</v>
      </c>
      <c r="BY68" s="13">
        <v>0</v>
      </c>
      <c r="BZ68" s="13">
        <v>0</v>
      </c>
      <c r="CA68" s="13">
        <v>0</v>
      </c>
      <c r="CB68" s="13">
        <v>2</v>
      </c>
    </row>
    <row r="69" spans="1:80" s="5" customFormat="1" ht="12.75" customHeight="1">
      <c r="A69" s="14" t="str">
        <f>"пром."</f>
        <v>пром.</v>
      </c>
      <c r="B69" s="15" t="s">
        <v>92</v>
      </c>
      <c r="C69" s="16" t="str">
        <f>"20"</f>
        <v>20</v>
      </c>
      <c r="D69" s="16">
        <v>1.32</v>
      </c>
      <c r="E69" s="16">
        <v>0</v>
      </c>
      <c r="F69" s="16">
        <v>0.24</v>
      </c>
      <c r="G69" s="16">
        <v>0.24</v>
      </c>
      <c r="H69" s="16">
        <v>8.34</v>
      </c>
      <c r="I69" s="16">
        <v>38.676000000000002</v>
      </c>
      <c r="J69" s="16">
        <v>0.04</v>
      </c>
      <c r="K69" s="16">
        <v>0</v>
      </c>
      <c r="L69" s="16">
        <v>0</v>
      </c>
      <c r="M69" s="16">
        <v>0</v>
      </c>
      <c r="N69" s="16">
        <v>0.24</v>
      </c>
      <c r="O69" s="16">
        <v>6.44</v>
      </c>
      <c r="P69" s="16">
        <v>1.66</v>
      </c>
      <c r="Q69" s="16">
        <v>0</v>
      </c>
      <c r="R69" s="16">
        <v>0</v>
      </c>
      <c r="S69" s="16">
        <v>0.2</v>
      </c>
      <c r="T69" s="16">
        <v>0.5</v>
      </c>
      <c r="U69" s="16">
        <v>122</v>
      </c>
      <c r="V69" s="16">
        <v>49</v>
      </c>
      <c r="W69" s="16">
        <v>7</v>
      </c>
      <c r="X69" s="16">
        <v>9.4</v>
      </c>
      <c r="Y69" s="16">
        <v>31.6</v>
      </c>
      <c r="Z69" s="16">
        <v>0.78</v>
      </c>
      <c r="AA69" s="16">
        <v>0</v>
      </c>
      <c r="AB69" s="16">
        <v>1</v>
      </c>
      <c r="AC69" s="16">
        <v>0.2</v>
      </c>
      <c r="AD69" s="16">
        <v>0.28000000000000003</v>
      </c>
      <c r="AE69" s="16">
        <v>0.04</v>
      </c>
      <c r="AF69" s="16">
        <v>0.02</v>
      </c>
      <c r="AG69" s="16">
        <v>0.14000000000000001</v>
      </c>
      <c r="AH69" s="16">
        <v>0.4</v>
      </c>
      <c r="AI69" s="16">
        <v>0</v>
      </c>
      <c r="AJ69" s="5">
        <v>0</v>
      </c>
      <c r="AK69" s="5">
        <v>64.400000000000006</v>
      </c>
      <c r="AL69" s="5">
        <v>49.6</v>
      </c>
      <c r="AM69" s="5">
        <v>85.4</v>
      </c>
      <c r="AN69" s="5">
        <v>44.6</v>
      </c>
      <c r="AO69" s="5">
        <v>18.600000000000001</v>
      </c>
      <c r="AP69" s="5">
        <v>39.6</v>
      </c>
      <c r="AQ69" s="5">
        <v>16</v>
      </c>
      <c r="AR69" s="5">
        <v>74.2</v>
      </c>
      <c r="AS69" s="5">
        <v>59.4</v>
      </c>
      <c r="AT69" s="5">
        <v>58.2</v>
      </c>
      <c r="AU69" s="5">
        <v>92.8</v>
      </c>
      <c r="AV69" s="5">
        <v>24.8</v>
      </c>
      <c r="AW69" s="5">
        <v>62</v>
      </c>
      <c r="AX69" s="5">
        <v>311.8</v>
      </c>
      <c r="AY69" s="5">
        <v>0</v>
      </c>
      <c r="AZ69" s="5">
        <v>105.2</v>
      </c>
      <c r="BA69" s="5">
        <v>58.2</v>
      </c>
      <c r="BB69" s="5">
        <v>36</v>
      </c>
      <c r="BC69" s="5">
        <v>26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0.03</v>
      </c>
      <c r="BL69" s="5">
        <v>0</v>
      </c>
      <c r="BM69" s="5">
        <v>0</v>
      </c>
      <c r="BN69" s="5">
        <v>0</v>
      </c>
      <c r="BO69" s="5">
        <v>0</v>
      </c>
      <c r="BP69" s="5">
        <v>0</v>
      </c>
      <c r="BQ69" s="5">
        <v>0</v>
      </c>
      <c r="BR69" s="5">
        <v>0</v>
      </c>
      <c r="BS69" s="5">
        <v>0.02</v>
      </c>
      <c r="BT69" s="5">
        <v>0</v>
      </c>
      <c r="BU69" s="5">
        <v>0</v>
      </c>
      <c r="BV69" s="5">
        <v>0.1</v>
      </c>
      <c r="BW69" s="5">
        <v>0.02</v>
      </c>
      <c r="BX69" s="5">
        <v>0</v>
      </c>
      <c r="BY69" s="5">
        <v>0</v>
      </c>
      <c r="BZ69" s="5">
        <v>0</v>
      </c>
      <c r="CA69" s="5">
        <v>0</v>
      </c>
      <c r="CB69" s="5">
        <v>9.4</v>
      </c>
    </row>
    <row r="70" spans="1:80" s="20" customFormat="1" ht="12.75" customHeight="1">
      <c r="A70" s="17"/>
      <c r="B70" s="18" t="s">
        <v>93</v>
      </c>
      <c r="C70" s="19"/>
      <c r="D70" s="19">
        <v>21.71</v>
      </c>
      <c r="E70" s="19">
        <v>13.67</v>
      </c>
      <c r="F70" s="19">
        <v>17.47</v>
      </c>
      <c r="G70" s="19">
        <v>5.89</v>
      </c>
      <c r="H70" s="19">
        <v>85.25</v>
      </c>
      <c r="I70" s="19">
        <v>565.57000000000005</v>
      </c>
      <c r="J70" s="19">
        <v>6.92</v>
      </c>
      <c r="K70" s="19">
        <v>3.03</v>
      </c>
      <c r="L70" s="19">
        <v>0</v>
      </c>
      <c r="M70" s="19">
        <v>0</v>
      </c>
      <c r="N70" s="19">
        <v>36.94</v>
      </c>
      <c r="O70" s="19">
        <v>38.47</v>
      </c>
      <c r="P70" s="19">
        <v>9.84</v>
      </c>
      <c r="Q70" s="19">
        <v>0</v>
      </c>
      <c r="R70" s="19">
        <v>0</v>
      </c>
      <c r="S70" s="19">
        <v>1.25</v>
      </c>
      <c r="T70" s="19">
        <v>8.48</v>
      </c>
      <c r="U70" s="19">
        <v>532.74</v>
      </c>
      <c r="V70" s="19">
        <v>2023.38</v>
      </c>
      <c r="W70" s="19">
        <v>257.31</v>
      </c>
      <c r="X70" s="19">
        <v>144.01</v>
      </c>
      <c r="Y70" s="19">
        <v>355.91</v>
      </c>
      <c r="Z70" s="19">
        <v>11.38</v>
      </c>
      <c r="AA70" s="19">
        <v>852.3</v>
      </c>
      <c r="AB70" s="19">
        <v>2492.3000000000002</v>
      </c>
      <c r="AC70" s="19">
        <v>539.78</v>
      </c>
      <c r="AD70" s="19">
        <v>3.74</v>
      </c>
      <c r="AE70" s="19">
        <v>0.35</v>
      </c>
      <c r="AF70" s="19">
        <v>0.56000000000000005</v>
      </c>
      <c r="AG70" s="19">
        <v>5.67</v>
      </c>
      <c r="AH70" s="19">
        <v>13.4</v>
      </c>
      <c r="AI70" s="19">
        <v>90.02</v>
      </c>
      <c r="AJ70" s="20">
        <v>0</v>
      </c>
      <c r="AK70" s="20">
        <v>867.87</v>
      </c>
      <c r="AL70" s="20">
        <v>704.34</v>
      </c>
      <c r="AM70" s="20">
        <v>1250.06</v>
      </c>
      <c r="AN70" s="20">
        <v>1949.58</v>
      </c>
      <c r="AO70" s="20">
        <v>363.73</v>
      </c>
      <c r="AP70" s="20">
        <v>706.11</v>
      </c>
      <c r="AQ70" s="20">
        <v>211.85</v>
      </c>
      <c r="AR70" s="20">
        <v>744.06</v>
      </c>
      <c r="AS70" s="20">
        <v>968.32</v>
      </c>
      <c r="AT70" s="20">
        <v>1158.06</v>
      </c>
      <c r="AU70" s="20">
        <v>1562.96</v>
      </c>
      <c r="AV70" s="20">
        <v>552.57000000000005</v>
      </c>
      <c r="AW70" s="20">
        <v>809.52</v>
      </c>
      <c r="AX70" s="20">
        <v>3040.29</v>
      </c>
      <c r="AY70" s="20">
        <v>191.48</v>
      </c>
      <c r="AZ70" s="20">
        <v>669.15</v>
      </c>
      <c r="BA70" s="20">
        <v>704.14</v>
      </c>
      <c r="BB70" s="20">
        <v>579.6</v>
      </c>
      <c r="BC70" s="20">
        <v>248.34</v>
      </c>
      <c r="BD70" s="20">
        <v>0.05</v>
      </c>
      <c r="BE70" s="20">
        <v>0.02</v>
      </c>
      <c r="BF70" s="20">
        <v>0.01</v>
      </c>
      <c r="BG70" s="20">
        <v>0.03</v>
      </c>
      <c r="BH70" s="20">
        <v>0.03</v>
      </c>
      <c r="BI70" s="20">
        <v>0.17</v>
      </c>
      <c r="BJ70" s="20">
        <v>0</v>
      </c>
      <c r="BK70" s="20">
        <v>1.05</v>
      </c>
      <c r="BL70" s="20">
        <v>0</v>
      </c>
      <c r="BM70" s="20">
        <v>0.41</v>
      </c>
      <c r="BN70" s="20">
        <v>0.02</v>
      </c>
      <c r="BO70" s="20">
        <v>0.03</v>
      </c>
      <c r="BP70" s="20">
        <v>0</v>
      </c>
      <c r="BQ70" s="20">
        <v>0.03</v>
      </c>
      <c r="BR70" s="20">
        <v>7.0000000000000007E-2</v>
      </c>
      <c r="BS70" s="20">
        <v>1.76</v>
      </c>
      <c r="BT70" s="20">
        <v>0</v>
      </c>
      <c r="BU70" s="20">
        <v>0</v>
      </c>
      <c r="BV70" s="20">
        <v>3.11</v>
      </c>
      <c r="BW70" s="20">
        <v>0.56000000000000005</v>
      </c>
      <c r="BX70" s="20">
        <v>0</v>
      </c>
      <c r="BY70" s="20">
        <v>0</v>
      </c>
      <c r="BZ70" s="20">
        <v>0</v>
      </c>
      <c r="CA70" s="20">
        <v>0</v>
      </c>
      <c r="CB70" s="20">
        <v>539.55999999999995</v>
      </c>
    </row>
    <row r="71" spans="1:80" s="20" customFormat="1" ht="12.75" customHeight="1">
      <c r="A71" s="17"/>
      <c r="B71" s="18" t="s">
        <v>94</v>
      </c>
      <c r="C71" s="19"/>
      <c r="D71" s="19">
        <v>21.71</v>
      </c>
      <c r="E71" s="19">
        <v>13.67</v>
      </c>
      <c r="F71" s="19">
        <v>17.47</v>
      </c>
      <c r="G71" s="19">
        <v>5.89</v>
      </c>
      <c r="H71" s="19">
        <v>85.25</v>
      </c>
      <c r="I71" s="19">
        <v>565.57000000000005</v>
      </c>
      <c r="J71" s="19">
        <v>6.92</v>
      </c>
      <c r="K71" s="19">
        <v>3.03</v>
      </c>
      <c r="L71" s="19">
        <v>0</v>
      </c>
      <c r="M71" s="19">
        <v>0</v>
      </c>
      <c r="N71" s="19">
        <v>36.94</v>
      </c>
      <c r="O71" s="19">
        <v>38.47</v>
      </c>
      <c r="P71" s="19">
        <v>9.84</v>
      </c>
      <c r="Q71" s="19">
        <v>0</v>
      </c>
      <c r="R71" s="19">
        <v>0</v>
      </c>
      <c r="S71" s="19">
        <v>1.25</v>
      </c>
      <c r="T71" s="19">
        <v>8.48</v>
      </c>
      <c r="U71" s="19">
        <v>532.74</v>
      </c>
      <c r="V71" s="19">
        <v>2023.38</v>
      </c>
      <c r="W71" s="19">
        <v>257.31</v>
      </c>
      <c r="X71" s="19">
        <v>144.01</v>
      </c>
      <c r="Y71" s="19">
        <v>355.91</v>
      </c>
      <c r="Z71" s="19">
        <v>11.38</v>
      </c>
      <c r="AA71" s="19">
        <v>852.3</v>
      </c>
      <c r="AB71" s="19">
        <v>2492.3000000000002</v>
      </c>
      <c r="AC71" s="19">
        <v>539.78</v>
      </c>
      <c r="AD71" s="19">
        <v>3.74</v>
      </c>
      <c r="AE71" s="19">
        <v>0.35</v>
      </c>
      <c r="AF71" s="19">
        <v>0.56000000000000005</v>
      </c>
      <c r="AG71" s="19">
        <v>5.67</v>
      </c>
      <c r="AH71" s="19">
        <v>13.4</v>
      </c>
      <c r="AI71" s="19">
        <v>90.02</v>
      </c>
      <c r="AJ71" s="20">
        <v>0</v>
      </c>
      <c r="AK71" s="20">
        <v>867.87</v>
      </c>
      <c r="AL71" s="20">
        <v>704.34</v>
      </c>
      <c r="AM71" s="20">
        <v>1250.06</v>
      </c>
      <c r="AN71" s="20">
        <v>1949.58</v>
      </c>
      <c r="AO71" s="20">
        <v>363.73</v>
      </c>
      <c r="AP71" s="20">
        <v>706.11</v>
      </c>
      <c r="AQ71" s="20">
        <v>211.85</v>
      </c>
      <c r="AR71" s="20">
        <v>744.06</v>
      </c>
      <c r="AS71" s="20">
        <v>968.32</v>
      </c>
      <c r="AT71" s="20">
        <v>1158.06</v>
      </c>
      <c r="AU71" s="20">
        <v>1562.96</v>
      </c>
      <c r="AV71" s="20">
        <v>552.57000000000005</v>
      </c>
      <c r="AW71" s="20">
        <v>809.52</v>
      </c>
      <c r="AX71" s="20">
        <v>3040.29</v>
      </c>
      <c r="AY71" s="20">
        <v>191.48</v>
      </c>
      <c r="AZ71" s="20">
        <v>669.15</v>
      </c>
      <c r="BA71" s="20">
        <v>704.14</v>
      </c>
      <c r="BB71" s="20">
        <v>579.6</v>
      </c>
      <c r="BC71" s="20">
        <v>248.34</v>
      </c>
      <c r="BD71" s="20">
        <v>0.05</v>
      </c>
      <c r="BE71" s="20">
        <v>0.02</v>
      </c>
      <c r="BF71" s="20">
        <v>0.01</v>
      </c>
      <c r="BG71" s="20">
        <v>0.03</v>
      </c>
      <c r="BH71" s="20">
        <v>0.03</v>
      </c>
      <c r="BI71" s="20">
        <v>0.17</v>
      </c>
      <c r="BJ71" s="20">
        <v>0</v>
      </c>
      <c r="BK71" s="20">
        <v>1.05</v>
      </c>
      <c r="BL71" s="20">
        <v>0</v>
      </c>
      <c r="BM71" s="20">
        <v>0.41</v>
      </c>
      <c r="BN71" s="20">
        <v>0.02</v>
      </c>
      <c r="BO71" s="20">
        <v>0.03</v>
      </c>
      <c r="BP71" s="20">
        <v>0</v>
      </c>
      <c r="BQ71" s="20">
        <v>0.03</v>
      </c>
      <c r="BR71" s="20">
        <v>7.0000000000000007E-2</v>
      </c>
      <c r="BS71" s="20">
        <v>1.76</v>
      </c>
      <c r="BT71" s="20">
        <v>0</v>
      </c>
      <c r="BU71" s="20">
        <v>0</v>
      </c>
      <c r="BV71" s="20">
        <v>3.11</v>
      </c>
      <c r="BW71" s="20">
        <v>0.56000000000000005</v>
      </c>
      <c r="BX71" s="20">
        <v>0</v>
      </c>
      <c r="BY71" s="20">
        <v>0</v>
      </c>
      <c r="BZ71" s="20">
        <v>0</v>
      </c>
      <c r="CA71" s="20">
        <v>0</v>
      </c>
      <c r="CB71" s="20">
        <v>539.55999999999995</v>
      </c>
    </row>
    <row r="73" spans="1:80" ht="12.75" customHeight="1">
      <c r="B73" s="8" t="s">
        <v>119</v>
      </c>
    </row>
    <row r="74" spans="1:80" ht="12.75" customHeight="1">
      <c r="B74" s="8" t="s">
        <v>87</v>
      </c>
    </row>
    <row r="75" spans="1:80" s="13" customFormat="1" ht="12.75" customHeight="1">
      <c r="A75" s="10" t="str">
        <f>"1/1"</f>
        <v>1/1</v>
      </c>
      <c r="B75" s="11" t="s">
        <v>120</v>
      </c>
      <c r="C75" s="12" t="str">
        <f>"60"</f>
        <v>60</v>
      </c>
      <c r="D75" s="12">
        <v>1.82</v>
      </c>
      <c r="E75" s="12">
        <v>0</v>
      </c>
      <c r="F75" s="12">
        <v>2.4700000000000002</v>
      </c>
      <c r="G75" s="12">
        <v>2.4700000000000002</v>
      </c>
      <c r="H75" s="12">
        <v>6.7</v>
      </c>
      <c r="I75" s="12">
        <v>50.523311999999997</v>
      </c>
      <c r="J75" s="12">
        <v>0.3</v>
      </c>
      <c r="K75" s="12">
        <v>1.56</v>
      </c>
      <c r="L75" s="12">
        <v>0</v>
      </c>
      <c r="M75" s="12">
        <v>0</v>
      </c>
      <c r="N75" s="12">
        <v>1.94</v>
      </c>
      <c r="O75" s="12">
        <v>1.88</v>
      </c>
      <c r="P75" s="12">
        <v>2.88</v>
      </c>
      <c r="Q75" s="12">
        <v>0</v>
      </c>
      <c r="R75" s="12">
        <v>0</v>
      </c>
      <c r="S75" s="12">
        <v>0.06</v>
      </c>
      <c r="T75" s="12">
        <v>0.76</v>
      </c>
      <c r="U75" s="12">
        <v>211.68</v>
      </c>
      <c r="V75" s="12">
        <v>58.21</v>
      </c>
      <c r="W75" s="12">
        <v>11.76</v>
      </c>
      <c r="X75" s="12">
        <v>12.35</v>
      </c>
      <c r="Y75" s="12">
        <v>36.5</v>
      </c>
      <c r="Z75" s="12">
        <v>0.41</v>
      </c>
      <c r="AA75" s="12">
        <v>0</v>
      </c>
      <c r="AB75" s="12">
        <v>176.4</v>
      </c>
      <c r="AC75" s="12">
        <v>30</v>
      </c>
      <c r="AD75" s="12">
        <v>1.18</v>
      </c>
      <c r="AE75" s="12">
        <v>0.06</v>
      </c>
      <c r="AF75" s="12">
        <v>0.03</v>
      </c>
      <c r="AG75" s="12">
        <v>0.41</v>
      </c>
      <c r="AH75" s="12">
        <v>0.78</v>
      </c>
      <c r="AI75" s="12">
        <v>5.88</v>
      </c>
      <c r="AJ75" s="13">
        <v>0</v>
      </c>
      <c r="AK75" s="13">
        <v>94.08</v>
      </c>
      <c r="AL75" s="13">
        <v>82.32</v>
      </c>
      <c r="AM75" s="13">
        <v>135.24</v>
      </c>
      <c r="AN75" s="13">
        <v>135.24</v>
      </c>
      <c r="AO75" s="13">
        <v>17.64</v>
      </c>
      <c r="AP75" s="13">
        <v>88.2</v>
      </c>
      <c r="AQ75" s="13">
        <v>21.17</v>
      </c>
      <c r="AR75" s="13">
        <v>76.44</v>
      </c>
      <c r="AS75" s="13">
        <v>82.32</v>
      </c>
      <c r="AT75" s="13">
        <v>201.68</v>
      </c>
      <c r="AU75" s="13">
        <v>276.36</v>
      </c>
      <c r="AV75" s="13">
        <v>37.630000000000003</v>
      </c>
      <c r="AW75" s="13">
        <v>94.08</v>
      </c>
      <c r="AX75" s="13">
        <v>205.8</v>
      </c>
      <c r="AY75" s="13">
        <v>0</v>
      </c>
      <c r="AZ75" s="13">
        <v>89.96</v>
      </c>
      <c r="BA75" s="13">
        <v>95.84</v>
      </c>
      <c r="BB75" s="13">
        <v>58.8</v>
      </c>
      <c r="BC75" s="13">
        <v>17.05</v>
      </c>
      <c r="BD75" s="13">
        <v>0</v>
      </c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0.15</v>
      </c>
      <c r="BL75" s="13">
        <v>0</v>
      </c>
      <c r="BM75" s="13">
        <v>0.1</v>
      </c>
      <c r="BN75" s="13">
        <v>0.01</v>
      </c>
      <c r="BO75" s="13">
        <v>0.02</v>
      </c>
      <c r="BP75" s="13">
        <v>0</v>
      </c>
      <c r="BQ75" s="13">
        <v>0</v>
      </c>
      <c r="BR75" s="13">
        <v>0</v>
      </c>
      <c r="BS75" s="13">
        <v>0.56000000000000005</v>
      </c>
      <c r="BT75" s="13">
        <v>0</v>
      </c>
      <c r="BU75" s="13">
        <v>0</v>
      </c>
      <c r="BV75" s="13">
        <v>1.39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50.34</v>
      </c>
    </row>
    <row r="76" spans="1:80" s="13" customFormat="1" ht="12.75" customHeight="1">
      <c r="A76" s="10" t="str">
        <f>"2/6"</f>
        <v>2/6</v>
      </c>
      <c r="B76" s="11" t="s">
        <v>121</v>
      </c>
      <c r="C76" s="12" t="str">
        <f>"150"</f>
        <v>150</v>
      </c>
      <c r="D76" s="12">
        <v>14.59</v>
      </c>
      <c r="E76" s="12">
        <v>15.53</v>
      </c>
      <c r="F76" s="12">
        <v>15.9</v>
      </c>
      <c r="G76" s="12">
        <v>0</v>
      </c>
      <c r="H76" s="12">
        <v>2.54</v>
      </c>
      <c r="I76" s="12">
        <v>211.22885099999999</v>
      </c>
      <c r="J76" s="12">
        <v>6.67</v>
      </c>
      <c r="K76" s="12">
        <v>0.12</v>
      </c>
      <c r="L76" s="12">
        <v>0</v>
      </c>
      <c r="M76" s="12">
        <v>0</v>
      </c>
      <c r="N76" s="12">
        <v>2.54</v>
      </c>
      <c r="O76" s="12">
        <v>0</v>
      </c>
      <c r="P76" s="12">
        <v>0</v>
      </c>
      <c r="Q76" s="12">
        <v>0</v>
      </c>
      <c r="R76" s="12">
        <v>0</v>
      </c>
      <c r="S76" s="12">
        <v>0.04</v>
      </c>
      <c r="T76" s="12">
        <v>2.2400000000000002</v>
      </c>
      <c r="U76" s="12">
        <v>462.49</v>
      </c>
      <c r="V76" s="12">
        <v>193.04</v>
      </c>
      <c r="W76" s="12">
        <v>101.55</v>
      </c>
      <c r="X76" s="12">
        <v>16.91</v>
      </c>
      <c r="Y76" s="12">
        <v>222.08</v>
      </c>
      <c r="Z76" s="12">
        <v>2.5099999999999998</v>
      </c>
      <c r="AA76" s="12">
        <v>186.3</v>
      </c>
      <c r="AB76" s="12">
        <v>69.900000000000006</v>
      </c>
      <c r="AC76" s="12">
        <v>325.2</v>
      </c>
      <c r="AD76" s="12">
        <v>0.73</v>
      </c>
      <c r="AE76" s="12">
        <v>7.0000000000000007E-2</v>
      </c>
      <c r="AF76" s="12">
        <v>0.45</v>
      </c>
      <c r="AG76" s="12">
        <v>0.22</v>
      </c>
      <c r="AH76" s="12">
        <v>4.3899999999999997</v>
      </c>
      <c r="AI76" s="12">
        <v>0.21</v>
      </c>
      <c r="AJ76" s="13">
        <v>0</v>
      </c>
      <c r="AK76" s="13">
        <v>881.67</v>
      </c>
      <c r="AL76" s="13">
        <v>695.78</v>
      </c>
      <c r="AM76" s="13">
        <v>1253.93</v>
      </c>
      <c r="AN76" s="13">
        <v>1043.22</v>
      </c>
      <c r="AO76" s="13">
        <v>477.91</v>
      </c>
      <c r="AP76" s="13">
        <v>697.8</v>
      </c>
      <c r="AQ76" s="13">
        <v>234.53</v>
      </c>
      <c r="AR76" s="13">
        <v>748.17</v>
      </c>
      <c r="AS76" s="13">
        <v>752.6</v>
      </c>
      <c r="AT76" s="13">
        <v>833.54</v>
      </c>
      <c r="AU76" s="13">
        <v>1302.48</v>
      </c>
      <c r="AV76" s="13">
        <v>361.28</v>
      </c>
      <c r="AW76" s="13">
        <v>441.1</v>
      </c>
      <c r="AX76" s="13">
        <v>1881.96</v>
      </c>
      <c r="AY76" s="13">
        <v>14.81</v>
      </c>
      <c r="AZ76" s="13">
        <v>421.14</v>
      </c>
      <c r="BA76" s="13">
        <v>984.02</v>
      </c>
      <c r="BB76" s="13">
        <v>576.79</v>
      </c>
      <c r="BC76" s="13">
        <v>320.42</v>
      </c>
      <c r="BD76" s="13">
        <v>0.12</v>
      </c>
      <c r="BE76" s="13">
        <v>0.06</v>
      </c>
      <c r="BF76" s="13">
        <v>0.03</v>
      </c>
      <c r="BG76" s="13">
        <v>7.0000000000000007E-2</v>
      </c>
      <c r="BH76" s="13">
        <v>0.08</v>
      </c>
      <c r="BI76" s="13">
        <v>0.37</v>
      </c>
      <c r="BJ76" s="13">
        <v>0</v>
      </c>
      <c r="BK76" s="13">
        <v>1.02</v>
      </c>
      <c r="BL76" s="13">
        <v>0</v>
      </c>
      <c r="BM76" s="13">
        <v>0.32</v>
      </c>
      <c r="BN76" s="13">
        <v>0</v>
      </c>
      <c r="BO76" s="13">
        <v>0</v>
      </c>
      <c r="BP76" s="13">
        <v>0</v>
      </c>
      <c r="BQ76" s="13">
        <v>7.0000000000000007E-2</v>
      </c>
      <c r="BR76" s="13">
        <v>0.11</v>
      </c>
      <c r="BS76" s="13">
        <v>0.83</v>
      </c>
      <c r="BT76" s="13">
        <v>0</v>
      </c>
      <c r="BU76" s="13">
        <v>0</v>
      </c>
      <c r="BV76" s="13">
        <v>0.05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121.14</v>
      </c>
    </row>
    <row r="77" spans="1:80" s="13" customFormat="1" ht="12.75" customHeight="1">
      <c r="A77" s="10" t="s">
        <v>133</v>
      </c>
      <c r="B77" s="11" t="s">
        <v>122</v>
      </c>
      <c r="C77" s="12" t="str">
        <f>"200"</f>
        <v>200</v>
      </c>
      <c r="D77" s="12">
        <v>3.78</v>
      </c>
      <c r="E77" s="12">
        <v>2.84</v>
      </c>
      <c r="F77" s="12">
        <v>3.72</v>
      </c>
      <c r="G77" s="12">
        <v>0</v>
      </c>
      <c r="H77" s="12">
        <v>13.14</v>
      </c>
      <c r="I77" s="12">
        <v>96.539464000000009</v>
      </c>
      <c r="J77" s="12">
        <v>2</v>
      </c>
      <c r="K77" s="12">
        <v>0</v>
      </c>
      <c r="L77" s="12">
        <v>0</v>
      </c>
      <c r="M77" s="12">
        <v>0</v>
      </c>
      <c r="N77" s="12">
        <v>11.84</v>
      </c>
      <c r="O77" s="12">
        <v>0</v>
      </c>
      <c r="P77" s="12">
        <v>1.29</v>
      </c>
      <c r="Q77" s="12">
        <v>0</v>
      </c>
      <c r="R77" s="12">
        <v>0</v>
      </c>
      <c r="S77" s="12">
        <v>0.1</v>
      </c>
      <c r="T77" s="12">
        <v>0.71</v>
      </c>
      <c r="U77" s="12">
        <v>49.57</v>
      </c>
      <c r="V77" s="12">
        <v>144.75</v>
      </c>
      <c r="W77" s="12">
        <v>116.6</v>
      </c>
      <c r="X77" s="12">
        <v>13.3</v>
      </c>
      <c r="Y77" s="12">
        <v>83.7</v>
      </c>
      <c r="Z77" s="12">
        <v>0.12</v>
      </c>
      <c r="AA77" s="12">
        <v>150.5</v>
      </c>
      <c r="AB77" s="12">
        <v>9</v>
      </c>
      <c r="AC77" s="12">
        <v>22</v>
      </c>
      <c r="AD77" s="12">
        <v>0</v>
      </c>
      <c r="AE77" s="12">
        <v>0.31</v>
      </c>
      <c r="AF77" s="12">
        <v>0.47</v>
      </c>
      <c r="AG77" s="12">
        <v>2.84</v>
      </c>
      <c r="AH77" s="12">
        <v>0.8</v>
      </c>
      <c r="AI77" s="12">
        <v>9.16</v>
      </c>
      <c r="AJ77" s="13">
        <v>0</v>
      </c>
      <c r="AK77" s="13">
        <v>159.74</v>
      </c>
      <c r="AL77" s="13">
        <v>157.78</v>
      </c>
      <c r="AM77" s="13">
        <v>270.48</v>
      </c>
      <c r="AN77" s="13">
        <v>217.56</v>
      </c>
      <c r="AO77" s="13">
        <v>72.52</v>
      </c>
      <c r="AP77" s="13">
        <v>127.4</v>
      </c>
      <c r="AQ77" s="13">
        <v>42.14</v>
      </c>
      <c r="AR77" s="13">
        <v>143.08000000000001</v>
      </c>
      <c r="AS77" s="13">
        <v>0</v>
      </c>
      <c r="AT77" s="13">
        <v>0</v>
      </c>
      <c r="AU77" s="13">
        <v>0</v>
      </c>
      <c r="AV77" s="13">
        <v>0</v>
      </c>
      <c r="AW77" s="13">
        <v>0</v>
      </c>
      <c r="AX77" s="13">
        <v>0</v>
      </c>
      <c r="AY77" s="13">
        <v>0</v>
      </c>
      <c r="AZ77" s="13">
        <v>0</v>
      </c>
      <c r="BA77" s="13">
        <v>0</v>
      </c>
      <c r="BB77" s="13">
        <v>180.32</v>
      </c>
      <c r="BC77" s="13">
        <v>25.48</v>
      </c>
      <c r="BD77" s="13">
        <v>0</v>
      </c>
      <c r="BE77" s="13">
        <v>0</v>
      </c>
      <c r="BF77" s="13">
        <v>0</v>
      </c>
      <c r="BG77" s="13">
        <v>0</v>
      </c>
      <c r="BH77" s="13">
        <v>0</v>
      </c>
      <c r="BI77" s="13">
        <v>0</v>
      </c>
      <c r="BJ77" s="13">
        <v>0</v>
      </c>
      <c r="BK77" s="13">
        <v>0</v>
      </c>
      <c r="BL77" s="13">
        <v>0</v>
      </c>
      <c r="BM77" s="13">
        <v>0</v>
      </c>
      <c r="BN77" s="13">
        <v>0</v>
      </c>
      <c r="BO77" s="13">
        <v>0</v>
      </c>
      <c r="BP77" s="13">
        <v>0</v>
      </c>
      <c r="BQ77" s="13">
        <v>0</v>
      </c>
      <c r="BR77" s="13">
        <v>0</v>
      </c>
      <c r="BS77" s="13">
        <v>0</v>
      </c>
      <c r="BT77" s="13">
        <v>0</v>
      </c>
      <c r="BU77" s="13">
        <v>0</v>
      </c>
      <c r="BV77" s="13">
        <v>0</v>
      </c>
      <c r="BW77" s="13">
        <v>0</v>
      </c>
      <c r="BX77" s="13">
        <v>0</v>
      </c>
      <c r="BY77" s="13">
        <v>0</v>
      </c>
      <c r="BZ77" s="13">
        <v>0</v>
      </c>
      <c r="CA77" s="13">
        <v>0</v>
      </c>
      <c r="CB77" s="13">
        <v>199.09</v>
      </c>
    </row>
    <row r="78" spans="1:80" s="13" customFormat="1" ht="12.75" customHeight="1">
      <c r="A78" s="10" t="str">
        <f>"пром."</f>
        <v>пром.</v>
      </c>
      <c r="B78" s="11" t="s">
        <v>100</v>
      </c>
      <c r="C78" s="12" t="str">
        <f>"60"</f>
        <v>60</v>
      </c>
      <c r="D78" s="12">
        <v>3.92</v>
      </c>
      <c r="E78" s="12">
        <v>0</v>
      </c>
      <c r="F78" s="12">
        <v>1.31</v>
      </c>
      <c r="G78" s="12">
        <v>1.31</v>
      </c>
      <c r="H78" s="12">
        <v>31.98</v>
      </c>
      <c r="I78" s="12">
        <v>154.518</v>
      </c>
      <c r="J78" s="12">
        <v>0.3</v>
      </c>
      <c r="K78" s="12">
        <v>0</v>
      </c>
      <c r="L78" s="12">
        <v>0</v>
      </c>
      <c r="M78" s="12">
        <v>0</v>
      </c>
      <c r="N78" s="12">
        <v>1.98</v>
      </c>
      <c r="O78" s="12">
        <v>28.08</v>
      </c>
      <c r="P78" s="12">
        <v>1.92</v>
      </c>
      <c r="Q78" s="12">
        <v>0</v>
      </c>
      <c r="R78" s="12">
        <v>0</v>
      </c>
      <c r="S78" s="12">
        <v>0.18</v>
      </c>
      <c r="T78" s="12">
        <v>0.96</v>
      </c>
      <c r="U78" s="12">
        <v>167.31</v>
      </c>
      <c r="V78" s="12">
        <v>48.73</v>
      </c>
      <c r="W78" s="12">
        <v>8.58</v>
      </c>
      <c r="X78" s="12">
        <v>13.27</v>
      </c>
      <c r="Y78" s="12">
        <v>34.17</v>
      </c>
      <c r="Z78" s="12">
        <v>0.92</v>
      </c>
      <c r="AA78" s="12">
        <v>0</v>
      </c>
      <c r="AB78" s="12">
        <v>0</v>
      </c>
      <c r="AC78" s="12">
        <v>0</v>
      </c>
      <c r="AD78" s="12">
        <v>1.02</v>
      </c>
      <c r="AE78" s="12">
        <v>7.0000000000000007E-2</v>
      </c>
      <c r="AF78" s="12">
        <v>0.02</v>
      </c>
      <c r="AG78" s="12">
        <v>0.82</v>
      </c>
      <c r="AH78" s="12">
        <v>1.8</v>
      </c>
      <c r="AI78" s="12">
        <v>0</v>
      </c>
      <c r="AJ78" s="13">
        <v>0</v>
      </c>
      <c r="AK78" s="13">
        <v>194.18</v>
      </c>
      <c r="AL78" s="13">
        <v>201.49</v>
      </c>
      <c r="AM78" s="13">
        <v>308.5</v>
      </c>
      <c r="AN78" s="13">
        <v>103.88</v>
      </c>
      <c r="AO78" s="13">
        <v>61.07</v>
      </c>
      <c r="AP78" s="13">
        <v>122.15</v>
      </c>
      <c r="AQ78" s="13">
        <v>45.94</v>
      </c>
      <c r="AR78" s="13">
        <v>219.24</v>
      </c>
      <c r="AS78" s="13">
        <v>136.24</v>
      </c>
      <c r="AT78" s="13">
        <v>189.49</v>
      </c>
      <c r="AU78" s="13">
        <v>157.12</v>
      </c>
      <c r="AV78" s="13">
        <v>84.04</v>
      </c>
      <c r="AW78" s="13">
        <v>146.16</v>
      </c>
      <c r="AX78" s="13">
        <v>1213.6500000000001</v>
      </c>
      <c r="AY78" s="13">
        <v>0</v>
      </c>
      <c r="AZ78" s="13">
        <v>395.15</v>
      </c>
      <c r="BA78" s="13">
        <v>172.78</v>
      </c>
      <c r="BB78" s="13">
        <v>115.88</v>
      </c>
      <c r="BC78" s="13">
        <v>90.31</v>
      </c>
      <c r="BD78" s="13">
        <v>0</v>
      </c>
      <c r="BE78" s="13">
        <v>0</v>
      </c>
      <c r="BF78" s="13">
        <v>0</v>
      </c>
      <c r="BG78" s="13">
        <v>0</v>
      </c>
      <c r="BH78" s="13">
        <v>0</v>
      </c>
      <c r="BI78" s="13">
        <v>0.01</v>
      </c>
      <c r="BJ78" s="13">
        <v>0</v>
      </c>
      <c r="BK78" s="13">
        <v>0.14000000000000001</v>
      </c>
      <c r="BL78" s="13">
        <v>0</v>
      </c>
      <c r="BM78" s="13">
        <v>7.0000000000000007E-2</v>
      </c>
      <c r="BN78" s="13">
        <v>0</v>
      </c>
      <c r="BO78" s="13">
        <v>0</v>
      </c>
      <c r="BP78" s="13">
        <v>0</v>
      </c>
      <c r="BQ78" s="13">
        <v>0</v>
      </c>
      <c r="BR78" s="13">
        <v>0</v>
      </c>
      <c r="BS78" s="13">
        <v>0.51</v>
      </c>
      <c r="BT78" s="13">
        <v>0</v>
      </c>
      <c r="BU78" s="13">
        <v>0</v>
      </c>
      <c r="BV78" s="13">
        <v>0.39</v>
      </c>
      <c r="BW78" s="13">
        <v>0.01</v>
      </c>
      <c r="BX78" s="13">
        <v>0</v>
      </c>
      <c r="BY78" s="13">
        <v>0</v>
      </c>
      <c r="BZ78" s="13">
        <v>0</v>
      </c>
      <c r="CA78" s="13">
        <v>0</v>
      </c>
      <c r="CB78" s="13">
        <v>10.44</v>
      </c>
    </row>
    <row r="79" spans="1:80" s="5" customFormat="1" ht="12.75" customHeight="1">
      <c r="A79" s="14" t="str">
        <f>"7/0"</f>
        <v>7/0</v>
      </c>
      <c r="B79" s="15" t="s">
        <v>123</v>
      </c>
      <c r="C79" s="16" t="str">
        <f>"80"</f>
        <v>80</v>
      </c>
      <c r="D79" s="16">
        <v>6.08</v>
      </c>
      <c r="E79" s="16">
        <v>0.91</v>
      </c>
      <c r="F79" s="16">
        <v>9.1999999999999993</v>
      </c>
      <c r="G79" s="16">
        <v>0.57999999999999996</v>
      </c>
      <c r="H79" s="16">
        <v>43.33</v>
      </c>
      <c r="I79" s="16">
        <v>278.32305146666647</v>
      </c>
      <c r="J79" s="16">
        <v>6.43</v>
      </c>
      <c r="K79" s="16">
        <v>0.27</v>
      </c>
      <c r="L79" s="16">
        <v>0</v>
      </c>
      <c r="M79" s="16">
        <v>0</v>
      </c>
      <c r="N79" s="16">
        <v>10.23</v>
      </c>
      <c r="O79" s="16">
        <v>31.47</v>
      </c>
      <c r="P79" s="16">
        <v>1.62</v>
      </c>
      <c r="Q79" s="16">
        <v>0</v>
      </c>
      <c r="R79" s="16">
        <v>0</v>
      </c>
      <c r="S79" s="16">
        <v>0.02</v>
      </c>
      <c r="T79" s="16">
        <v>1.17</v>
      </c>
      <c r="U79" s="16">
        <v>222.5</v>
      </c>
      <c r="V79" s="16">
        <v>109.24</v>
      </c>
      <c r="W79" s="16">
        <v>44.28</v>
      </c>
      <c r="X79" s="16">
        <v>12.33</v>
      </c>
      <c r="Y79" s="16">
        <v>74.88</v>
      </c>
      <c r="Z79" s="16">
        <v>0.74</v>
      </c>
      <c r="AA79" s="16">
        <v>56.47</v>
      </c>
      <c r="AB79" s="16">
        <v>41.73</v>
      </c>
      <c r="AC79" s="16">
        <v>63.34</v>
      </c>
      <c r="AD79" s="16">
        <v>0.92</v>
      </c>
      <c r="AE79" s="16">
        <v>0.1</v>
      </c>
      <c r="AF79" s="16">
        <v>0.08</v>
      </c>
      <c r="AG79" s="16">
        <v>0.78</v>
      </c>
      <c r="AH79" s="16">
        <v>1.92</v>
      </c>
      <c r="AI79" s="16">
        <v>0.32</v>
      </c>
      <c r="AJ79" s="5">
        <v>0</v>
      </c>
      <c r="AK79" s="5">
        <v>253.42</v>
      </c>
      <c r="AL79" s="5">
        <v>232.93</v>
      </c>
      <c r="AM79" s="5">
        <v>430.68</v>
      </c>
      <c r="AN79" s="5">
        <v>143.81</v>
      </c>
      <c r="AO79" s="5">
        <v>82.81</v>
      </c>
      <c r="AP79" s="5">
        <v>171.9</v>
      </c>
      <c r="AQ79" s="5">
        <v>58.3</v>
      </c>
      <c r="AR79" s="5">
        <v>265.77</v>
      </c>
      <c r="AS79" s="5">
        <v>176.89</v>
      </c>
      <c r="AT79" s="5">
        <v>213.26</v>
      </c>
      <c r="AU79" s="5">
        <v>188.37</v>
      </c>
      <c r="AV79" s="5">
        <v>109.78</v>
      </c>
      <c r="AW79" s="5">
        <v>186.79</v>
      </c>
      <c r="AX79" s="5">
        <v>1605.01</v>
      </c>
      <c r="AY79" s="5">
        <v>0</v>
      </c>
      <c r="AZ79" s="5">
        <v>505.82</v>
      </c>
      <c r="BA79" s="5">
        <v>268.29000000000002</v>
      </c>
      <c r="BB79" s="5">
        <v>140.6</v>
      </c>
      <c r="BC79" s="5">
        <v>104.55</v>
      </c>
      <c r="BD79" s="5">
        <v>0.33</v>
      </c>
      <c r="BE79" s="5">
        <v>0.15</v>
      </c>
      <c r="BF79" s="5">
        <v>0.08</v>
      </c>
      <c r="BG79" s="5">
        <v>0.19</v>
      </c>
      <c r="BH79" s="5">
        <v>0.21</v>
      </c>
      <c r="BI79" s="5">
        <v>0.97</v>
      </c>
      <c r="BJ79" s="5">
        <v>0</v>
      </c>
      <c r="BK79" s="5">
        <v>2.78</v>
      </c>
      <c r="BL79" s="5">
        <v>0</v>
      </c>
      <c r="BM79" s="5">
        <v>0.84</v>
      </c>
      <c r="BN79" s="5">
        <v>0</v>
      </c>
      <c r="BO79" s="5">
        <v>0</v>
      </c>
      <c r="BP79" s="5">
        <v>0</v>
      </c>
      <c r="BQ79" s="5">
        <v>0.19</v>
      </c>
      <c r="BR79" s="5">
        <v>0.28999999999999998</v>
      </c>
      <c r="BS79" s="5">
        <v>2.27</v>
      </c>
      <c r="BT79" s="5">
        <v>0</v>
      </c>
      <c r="BU79" s="5">
        <v>0</v>
      </c>
      <c r="BV79" s="5">
        <v>0.36</v>
      </c>
      <c r="BW79" s="5">
        <v>0.03</v>
      </c>
      <c r="BX79" s="5">
        <v>0</v>
      </c>
      <c r="BY79" s="5">
        <v>0</v>
      </c>
      <c r="BZ79" s="5">
        <v>0</v>
      </c>
      <c r="CA79" s="5">
        <v>0</v>
      </c>
      <c r="CB79" s="5">
        <v>32.83</v>
      </c>
    </row>
    <row r="80" spans="1:80" s="20" customFormat="1" ht="12.75" customHeight="1">
      <c r="A80" s="17"/>
      <c r="B80" s="18" t="s">
        <v>93</v>
      </c>
      <c r="C80" s="19"/>
      <c r="D80" s="19">
        <v>30.19</v>
      </c>
      <c r="E80" s="19">
        <v>19.28</v>
      </c>
      <c r="F80" s="19">
        <v>32.6</v>
      </c>
      <c r="G80" s="19">
        <v>4.3600000000000003</v>
      </c>
      <c r="H80" s="19">
        <v>97.69</v>
      </c>
      <c r="I80" s="19">
        <v>791.13</v>
      </c>
      <c r="J80" s="19">
        <v>15.7</v>
      </c>
      <c r="K80" s="19">
        <v>1.95</v>
      </c>
      <c r="L80" s="19">
        <v>0</v>
      </c>
      <c r="M80" s="19">
        <v>0</v>
      </c>
      <c r="N80" s="19">
        <v>28.54</v>
      </c>
      <c r="O80" s="19">
        <v>61.43</v>
      </c>
      <c r="P80" s="19">
        <v>7.72</v>
      </c>
      <c r="Q80" s="19">
        <v>0</v>
      </c>
      <c r="R80" s="19">
        <v>0</v>
      </c>
      <c r="S80" s="19">
        <v>0.4</v>
      </c>
      <c r="T80" s="19">
        <v>5.83</v>
      </c>
      <c r="U80" s="19">
        <v>1113.55</v>
      </c>
      <c r="V80" s="19">
        <v>553.98</v>
      </c>
      <c r="W80" s="19">
        <v>282.77</v>
      </c>
      <c r="X80" s="19">
        <v>68.16</v>
      </c>
      <c r="Y80" s="19">
        <v>451.33</v>
      </c>
      <c r="Z80" s="19">
        <v>4.71</v>
      </c>
      <c r="AA80" s="19">
        <v>393.27</v>
      </c>
      <c r="AB80" s="19">
        <v>297.02999999999997</v>
      </c>
      <c r="AC80" s="19">
        <v>440.54</v>
      </c>
      <c r="AD80" s="19">
        <v>3.84</v>
      </c>
      <c r="AE80" s="19">
        <v>0.62</v>
      </c>
      <c r="AF80" s="19">
        <v>1.05</v>
      </c>
      <c r="AG80" s="19">
        <v>5.07</v>
      </c>
      <c r="AH80" s="19">
        <v>9.69</v>
      </c>
      <c r="AI80" s="19">
        <v>15.58</v>
      </c>
      <c r="AJ80" s="20">
        <v>0</v>
      </c>
      <c r="AK80" s="20">
        <v>1583.09</v>
      </c>
      <c r="AL80" s="20">
        <v>1370.31</v>
      </c>
      <c r="AM80" s="20">
        <v>2398.83</v>
      </c>
      <c r="AN80" s="20">
        <v>1643.71</v>
      </c>
      <c r="AO80" s="20">
        <v>711.96</v>
      </c>
      <c r="AP80" s="20">
        <v>1207.45</v>
      </c>
      <c r="AQ80" s="20">
        <v>402.07</v>
      </c>
      <c r="AR80" s="20">
        <v>1452.7</v>
      </c>
      <c r="AS80" s="20">
        <v>1148.05</v>
      </c>
      <c r="AT80" s="20">
        <v>1437.96</v>
      </c>
      <c r="AU80" s="20">
        <v>1924.34</v>
      </c>
      <c r="AV80" s="20">
        <v>592.74</v>
      </c>
      <c r="AW80" s="20">
        <v>868.14</v>
      </c>
      <c r="AX80" s="20">
        <v>4906.41</v>
      </c>
      <c r="AY80" s="20">
        <v>14.81</v>
      </c>
      <c r="AZ80" s="20">
        <v>1412.08</v>
      </c>
      <c r="BA80" s="20">
        <v>1520.94</v>
      </c>
      <c r="BB80" s="20">
        <v>1072.3900000000001</v>
      </c>
      <c r="BC80" s="20">
        <v>557.80999999999995</v>
      </c>
      <c r="BD80" s="20">
        <v>0.45</v>
      </c>
      <c r="BE80" s="20">
        <v>0.21</v>
      </c>
      <c r="BF80" s="20">
        <v>0.11</v>
      </c>
      <c r="BG80" s="20">
        <v>0.26</v>
      </c>
      <c r="BH80" s="20">
        <v>0.3</v>
      </c>
      <c r="BI80" s="20">
        <v>1.35</v>
      </c>
      <c r="BJ80" s="20">
        <v>0</v>
      </c>
      <c r="BK80" s="20">
        <v>4.09</v>
      </c>
      <c r="BL80" s="20">
        <v>0</v>
      </c>
      <c r="BM80" s="20">
        <v>1.32</v>
      </c>
      <c r="BN80" s="20">
        <v>0.01</v>
      </c>
      <c r="BO80" s="20">
        <v>0.02</v>
      </c>
      <c r="BP80" s="20">
        <v>0</v>
      </c>
      <c r="BQ80" s="20">
        <v>0.26</v>
      </c>
      <c r="BR80" s="20">
        <v>0.4</v>
      </c>
      <c r="BS80" s="20">
        <v>4.17</v>
      </c>
      <c r="BT80" s="20">
        <v>0</v>
      </c>
      <c r="BU80" s="20">
        <v>0</v>
      </c>
      <c r="BV80" s="20">
        <v>2.1800000000000002</v>
      </c>
      <c r="BW80" s="20">
        <v>0.04</v>
      </c>
      <c r="BX80" s="20">
        <v>0</v>
      </c>
      <c r="BY80" s="20">
        <v>0</v>
      </c>
      <c r="BZ80" s="20">
        <v>0</v>
      </c>
      <c r="CA80" s="20">
        <v>0</v>
      </c>
      <c r="CB80" s="20">
        <v>413.84</v>
      </c>
    </row>
    <row r="81" spans="1:80" s="20" customFormat="1" ht="12.75" customHeight="1">
      <c r="A81" s="17"/>
      <c r="B81" s="18" t="s">
        <v>94</v>
      </c>
      <c r="C81" s="19"/>
      <c r="D81" s="19">
        <v>30.19</v>
      </c>
      <c r="E81" s="19">
        <v>19.28</v>
      </c>
      <c r="F81" s="19">
        <v>32.6</v>
      </c>
      <c r="G81" s="19">
        <v>4.3600000000000003</v>
      </c>
      <c r="H81" s="19">
        <v>97.69</v>
      </c>
      <c r="I81" s="19">
        <v>791.13</v>
      </c>
      <c r="J81" s="19">
        <v>15.7</v>
      </c>
      <c r="K81" s="19">
        <v>1.95</v>
      </c>
      <c r="L81" s="19">
        <v>0</v>
      </c>
      <c r="M81" s="19">
        <v>0</v>
      </c>
      <c r="N81" s="19">
        <v>28.54</v>
      </c>
      <c r="O81" s="19">
        <v>61.43</v>
      </c>
      <c r="P81" s="19">
        <v>7.72</v>
      </c>
      <c r="Q81" s="19">
        <v>0</v>
      </c>
      <c r="R81" s="19">
        <v>0</v>
      </c>
      <c r="S81" s="19">
        <v>0.4</v>
      </c>
      <c r="T81" s="19">
        <v>5.83</v>
      </c>
      <c r="U81" s="19">
        <v>1113.55</v>
      </c>
      <c r="V81" s="19">
        <v>553.98</v>
      </c>
      <c r="W81" s="19">
        <v>282.77</v>
      </c>
      <c r="X81" s="19">
        <v>68.16</v>
      </c>
      <c r="Y81" s="19">
        <v>451.33</v>
      </c>
      <c r="Z81" s="19">
        <v>4.71</v>
      </c>
      <c r="AA81" s="19">
        <v>393.27</v>
      </c>
      <c r="AB81" s="19">
        <v>297.02999999999997</v>
      </c>
      <c r="AC81" s="19">
        <v>440.54</v>
      </c>
      <c r="AD81" s="19">
        <v>3.84</v>
      </c>
      <c r="AE81" s="19">
        <v>0.62</v>
      </c>
      <c r="AF81" s="19">
        <v>1.05</v>
      </c>
      <c r="AG81" s="19">
        <v>5.07</v>
      </c>
      <c r="AH81" s="19">
        <v>9.69</v>
      </c>
      <c r="AI81" s="19">
        <v>15.58</v>
      </c>
      <c r="AJ81" s="20">
        <v>0</v>
      </c>
      <c r="AK81" s="20">
        <v>1583.09</v>
      </c>
      <c r="AL81" s="20">
        <v>1370.31</v>
      </c>
      <c r="AM81" s="20">
        <v>2398.83</v>
      </c>
      <c r="AN81" s="20">
        <v>1643.71</v>
      </c>
      <c r="AO81" s="20">
        <v>711.96</v>
      </c>
      <c r="AP81" s="20">
        <v>1207.45</v>
      </c>
      <c r="AQ81" s="20">
        <v>402.07</v>
      </c>
      <c r="AR81" s="20">
        <v>1452.7</v>
      </c>
      <c r="AS81" s="20">
        <v>1148.05</v>
      </c>
      <c r="AT81" s="20">
        <v>1437.96</v>
      </c>
      <c r="AU81" s="20">
        <v>1924.34</v>
      </c>
      <c r="AV81" s="20">
        <v>592.74</v>
      </c>
      <c r="AW81" s="20">
        <v>868.14</v>
      </c>
      <c r="AX81" s="20">
        <v>4906.41</v>
      </c>
      <c r="AY81" s="20">
        <v>14.81</v>
      </c>
      <c r="AZ81" s="20">
        <v>1412.08</v>
      </c>
      <c r="BA81" s="20">
        <v>1520.94</v>
      </c>
      <c r="BB81" s="20">
        <v>1072.3900000000001</v>
      </c>
      <c r="BC81" s="20">
        <v>557.80999999999995</v>
      </c>
      <c r="BD81" s="20">
        <v>0.45</v>
      </c>
      <c r="BE81" s="20">
        <v>0.21</v>
      </c>
      <c r="BF81" s="20">
        <v>0.11</v>
      </c>
      <c r="BG81" s="20">
        <v>0.26</v>
      </c>
      <c r="BH81" s="20">
        <v>0.3</v>
      </c>
      <c r="BI81" s="20">
        <v>1.35</v>
      </c>
      <c r="BJ81" s="20">
        <v>0</v>
      </c>
      <c r="BK81" s="20">
        <v>4.09</v>
      </c>
      <c r="BL81" s="20">
        <v>0</v>
      </c>
      <c r="BM81" s="20">
        <v>1.32</v>
      </c>
      <c r="BN81" s="20">
        <v>0.01</v>
      </c>
      <c r="BO81" s="20">
        <v>0.02</v>
      </c>
      <c r="BP81" s="20">
        <v>0</v>
      </c>
      <c r="BQ81" s="20">
        <v>0.26</v>
      </c>
      <c r="BR81" s="20">
        <v>0.4</v>
      </c>
      <c r="BS81" s="20">
        <v>4.17</v>
      </c>
      <c r="BT81" s="20">
        <v>0</v>
      </c>
      <c r="BU81" s="20">
        <v>0</v>
      </c>
      <c r="BV81" s="20">
        <v>2.1800000000000002</v>
      </c>
      <c r="BW81" s="20">
        <v>0.04</v>
      </c>
      <c r="BX81" s="20">
        <v>0</v>
      </c>
      <c r="BY81" s="20">
        <v>0</v>
      </c>
      <c r="BZ81" s="20">
        <v>0</v>
      </c>
      <c r="CA81" s="20">
        <v>0</v>
      </c>
      <c r="CB81" s="20">
        <v>413.84</v>
      </c>
    </row>
    <row r="83" spans="1:80" ht="12.75" customHeight="1">
      <c r="B83" s="8" t="s">
        <v>124</v>
      </c>
    </row>
    <row r="84" spans="1:80" ht="12.75" customHeight="1">
      <c r="B84" s="8" t="s">
        <v>87</v>
      </c>
    </row>
    <row r="85" spans="1:80" s="13" customFormat="1" ht="12.75" customHeight="1">
      <c r="A85" s="10" t="str">
        <f>"1/9"</f>
        <v>1/9</v>
      </c>
      <c r="B85" s="11" t="s">
        <v>125</v>
      </c>
      <c r="C85" s="12" t="str">
        <f>"100"</f>
        <v>100</v>
      </c>
      <c r="D85" s="12">
        <v>22.64</v>
      </c>
      <c r="E85" s="12">
        <v>22.6</v>
      </c>
      <c r="F85" s="12">
        <v>19.05</v>
      </c>
      <c r="G85" s="12">
        <v>0</v>
      </c>
      <c r="H85" s="12">
        <v>0.34</v>
      </c>
      <c r="I85" s="12">
        <v>263.13900000000001</v>
      </c>
      <c r="J85" s="12">
        <v>6.07</v>
      </c>
      <c r="K85" s="12">
        <v>0</v>
      </c>
      <c r="L85" s="12">
        <v>0</v>
      </c>
      <c r="M85" s="12">
        <v>0</v>
      </c>
      <c r="N85" s="12">
        <v>0.24</v>
      </c>
      <c r="O85" s="12">
        <v>0</v>
      </c>
      <c r="P85" s="12">
        <v>0.09</v>
      </c>
      <c r="Q85" s="12">
        <v>0</v>
      </c>
      <c r="R85" s="12">
        <v>0</v>
      </c>
      <c r="S85" s="12">
        <v>0.01</v>
      </c>
      <c r="T85" s="12">
        <v>1.63</v>
      </c>
      <c r="U85" s="12">
        <v>174.16</v>
      </c>
      <c r="V85" s="12">
        <v>150.16</v>
      </c>
      <c r="W85" s="12">
        <v>19.88</v>
      </c>
      <c r="X85" s="12">
        <v>19.03</v>
      </c>
      <c r="Y85" s="12">
        <v>160.87</v>
      </c>
      <c r="Z85" s="12">
        <v>1.8</v>
      </c>
      <c r="AA85" s="12">
        <v>48.3</v>
      </c>
      <c r="AB85" s="12">
        <v>13.8</v>
      </c>
      <c r="AC85" s="12">
        <v>99.36</v>
      </c>
      <c r="AD85" s="12">
        <v>0.7</v>
      </c>
      <c r="AE85" s="12">
        <v>0.05</v>
      </c>
      <c r="AF85" s="12">
        <v>0.12</v>
      </c>
      <c r="AG85" s="12">
        <v>8.51</v>
      </c>
      <c r="AH85" s="12">
        <v>17.27</v>
      </c>
      <c r="AI85" s="12">
        <v>0.84</v>
      </c>
      <c r="AJ85" s="13">
        <v>0</v>
      </c>
      <c r="AK85" s="13">
        <v>1089.23</v>
      </c>
      <c r="AL85" s="13">
        <v>860.71</v>
      </c>
      <c r="AM85" s="13">
        <v>1753.71</v>
      </c>
      <c r="AN85" s="13">
        <v>1963.6</v>
      </c>
      <c r="AO85" s="13">
        <v>584.98</v>
      </c>
      <c r="AP85" s="13">
        <v>1061.9100000000001</v>
      </c>
      <c r="AQ85" s="13">
        <v>363.91</v>
      </c>
      <c r="AR85" s="13">
        <v>924.05</v>
      </c>
      <c r="AS85" s="13">
        <v>1433.27</v>
      </c>
      <c r="AT85" s="13">
        <v>1521.45</v>
      </c>
      <c r="AU85" s="13">
        <v>2025.7</v>
      </c>
      <c r="AV85" s="13">
        <v>603.62</v>
      </c>
      <c r="AW85" s="13">
        <v>1706.51</v>
      </c>
      <c r="AX85" s="13">
        <v>3205.61</v>
      </c>
      <c r="AY85" s="13">
        <v>187.54</v>
      </c>
      <c r="AZ85" s="13">
        <v>1089.23</v>
      </c>
      <c r="BA85" s="13">
        <v>1066.8800000000001</v>
      </c>
      <c r="BB85" s="13">
        <v>796.12</v>
      </c>
      <c r="BC85" s="13">
        <v>278.20999999999998</v>
      </c>
      <c r="BD85" s="13">
        <v>0</v>
      </c>
      <c r="BE85" s="13">
        <v>0</v>
      </c>
      <c r="BF85" s="13">
        <v>0</v>
      </c>
      <c r="BG85" s="13">
        <v>0</v>
      </c>
      <c r="BH85" s="13">
        <v>0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3">
        <v>0</v>
      </c>
      <c r="BP85" s="13">
        <v>0</v>
      </c>
      <c r="BQ85" s="13">
        <v>0</v>
      </c>
      <c r="BR85" s="13">
        <v>0</v>
      </c>
      <c r="BS85" s="13">
        <v>0</v>
      </c>
      <c r="BT85" s="13">
        <v>0</v>
      </c>
      <c r="BU85" s="13">
        <v>0</v>
      </c>
      <c r="BV85" s="13">
        <v>0</v>
      </c>
      <c r="BW85" s="13">
        <v>0</v>
      </c>
      <c r="BX85" s="13">
        <v>0</v>
      </c>
      <c r="BY85" s="13">
        <v>0</v>
      </c>
      <c r="BZ85" s="13">
        <v>0</v>
      </c>
      <c r="CA85" s="13">
        <v>0</v>
      </c>
      <c r="CB85" s="13">
        <v>88.97</v>
      </c>
    </row>
    <row r="86" spans="1:80" s="13" customFormat="1" ht="12.75" customHeight="1">
      <c r="A86" s="10" t="str">
        <f>"8/11"</f>
        <v>8/11</v>
      </c>
      <c r="B86" s="11" t="s">
        <v>115</v>
      </c>
      <c r="C86" s="12" t="str">
        <f>"30"</f>
        <v>30</v>
      </c>
      <c r="D86" s="12">
        <v>0.21</v>
      </c>
      <c r="E86" s="12">
        <v>0</v>
      </c>
      <c r="F86" s="12">
        <v>0.64</v>
      </c>
      <c r="G86" s="12">
        <v>0.5</v>
      </c>
      <c r="H86" s="12">
        <v>1.55</v>
      </c>
      <c r="I86" s="12">
        <v>12.653760431754</v>
      </c>
      <c r="J86" s="12">
        <v>0.23</v>
      </c>
      <c r="K86" s="12">
        <v>0.36</v>
      </c>
      <c r="L86" s="12">
        <v>0</v>
      </c>
      <c r="M86" s="12">
        <v>0</v>
      </c>
      <c r="N86" s="12">
        <v>0.69</v>
      </c>
      <c r="O86" s="12">
        <v>0.76</v>
      </c>
      <c r="P86" s="12">
        <v>0.11</v>
      </c>
      <c r="Q86" s="12">
        <v>0</v>
      </c>
      <c r="R86" s="12">
        <v>0</v>
      </c>
      <c r="S86" s="12">
        <v>0.04</v>
      </c>
      <c r="T86" s="12">
        <v>7.0000000000000007E-2</v>
      </c>
      <c r="U86" s="12">
        <v>0.7</v>
      </c>
      <c r="V86" s="12">
        <v>14.12</v>
      </c>
      <c r="W86" s="12">
        <v>1</v>
      </c>
      <c r="X86" s="12">
        <v>1.31</v>
      </c>
      <c r="Y86" s="12">
        <v>2.69</v>
      </c>
      <c r="Z86" s="12">
        <v>0.05</v>
      </c>
      <c r="AA86" s="12">
        <v>1.77</v>
      </c>
      <c r="AB86" s="12">
        <v>168.06</v>
      </c>
      <c r="AC86" s="12">
        <v>49.21</v>
      </c>
      <c r="AD86" s="12">
        <v>0.28000000000000003</v>
      </c>
      <c r="AE86" s="12">
        <v>0</v>
      </c>
      <c r="AF86" s="12">
        <v>0</v>
      </c>
      <c r="AG86" s="12">
        <v>0.04</v>
      </c>
      <c r="AH86" s="12">
        <v>0.1</v>
      </c>
      <c r="AI86" s="12">
        <v>0.05</v>
      </c>
      <c r="AJ86" s="13">
        <v>0</v>
      </c>
      <c r="AK86" s="13">
        <v>6.39</v>
      </c>
      <c r="AL86" s="13">
        <v>5.76</v>
      </c>
      <c r="AM86" s="13">
        <v>10.39</v>
      </c>
      <c r="AN86" s="13">
        <v>3.72</v>
      </c>
      <c r="AO86" s="13">
        <v>1.99</v>
      </c>
      <c r="AP86" s="13">
        <v>4.32</v>
      </c>
      <c r="AQ86" s="13">
        <v>1.4</v>
      </c>
      <c r="AR86" s="13">
        <v>6.5</v>
      </c>
      <c r="AS86" s="13">
        <v>4.82</v>
      </c>
      <c r="AT86" s="13">
        <v>5.49</v>
      </c>
      <c r="AU86" s="13">
        <v>6.61</v>
      </c>
      <c r="AV86" s="13">
        <v>2.67</v>
      </c>
      <c r="AW86" s="13">
        <v>4.68</v>
      </c>
      <c r="AX86" s="13">
        <v>40.67</v>
      </c>
      <c r="AY86" s="13">
        <v>0</v>
      </c>
      <c r="AZ86" s="13">
        <v>11.99</v>
      </c>
      <c r="BA86" s="13">
        <v>6.56</v>
      </c>
      <c r="BB86" s="13">
        <v>3.34</v>
      </c>
      <c r="BC86" s="13">
        <v>2.58</v>
      </c>
      <c r="BD86" s="13">
        <v>0.01</v>
      </c>
      <c r="BE86" s="13">
        <v>0</v>
      </c>
      <c r="BF86" s="13">
        <v>0</v>
      </c>
      <c r="BG86" s="13">
        <v>0.01</v>
      </c>
      <c r="BH86" s="13">
        <v>0.01</v>
      </c>
      <c r="BI86" s="13">
        <v>0.02</v>
      </c>
      <c r="BJ86" s="13">
        <v>0</v>
      </c>
      <c r="BK86" s="13">
        <v>0.1</v>
      </c>
      <c r="BL86" s="13">
        <v>0</v>
      </c>
      <c r="BM86" s="13">
        <v>0.04</v>
      </c>
      <c r="BN86" s="13">
        <v>0</v>
      </c>
      <c r="BO86" s="13">
        <v>0</v>
      </c>
      <c r="BP86" s="13">
        <v>0</v>
      </c>
      <c r="BQ86" s="13">
        <v>0</v>
      </c>
      <c r="BR86" s="13">
        <v>0.01</v>
      </c>
      <c r="BS86" s="13">
        <v>0.16</v>
      </c>
      <c r="BT86" s="13">
        <v>0</v>
      </c>
      <c r="BU86" s="13">
        <v>0</v>
      </c>
      <c r="BV86" s="13">
        <v>0.3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30.85</v>
      </c>
    </row>
    <row r="87" spans="1:80" s="13" customFormat="1" ht="12.75" customHeight="1">
      <c r="A87" s="10" t="str">
        <f>"39/3"</f>
        <v>39/3</v>
      </c>
      <c r="B87" s="11" t="s">
        <v>89</v>
      </c>
      <c r="C87" s="12" t="str">
        <f>"150"</f>
        <v>150</v>
      </c>
      <c r="D87" s="12">
        <v>6.58</v>
      </c>
      <c r="E87" s="12">
        <v>0</v>
      </c>
      <c r="F87" s="12">
        <v>1.72</v>
      </c>
      <c r="G87" s="12">
        <v>1.72</v>
      </c>
      <c r="H87" s="12">
        <v>34.47</v>
      </c>
      <c r="I87" s="12">
        <v>170.91364949999999</v>
      </c>
      <c r="J87" s="12">
        <v>0.32</v>
      </c>
      <c r="K87" s="12">
        <v>0</v>
      </c>
      <c r="L87" s="12">
        <v>0</v>
      </c>
      <c r="M87" s="12">
        <v>0</v>
      </c>
      <c r="N87" s="12">
        <v>0.73</v>
      </c>
      <c r="O87" s="12">
        <v>28.03</v>
      </c>
      <c r="P87" s="12">
        <v>5.72</v>
      </c>
      <c r="Q87" s="12">
        <v>0</v>
      </c>
      <c r="R87" s="12">
        <v>0</v>
      </c>
      <c r="S87" s="12">
        <v>0</v>
      </c>
      <c r="T87" s="12">
        <v>1.28</v>
      </c>
      <c r="U87" s="12">
        <v>145.29</v>
      </c>
      <c r="V87" s="12">
        <v>200.36</v>
      </c>
      <c r="W87" s="12">
        <v>11.67</v>
      </c>
      <c r="X87" s="12">
        <v>101.25</v>
      </c>
      <c r="Y87" s="12">
        <v>147.84</v>
      </c>
      <c r="Z87" s="12">
        <v>3.47</v>
      </c>
      <c r="AA87" s="12">
        <v>0</v>
      </c>
      <c r="AB87" s="12">
        <v>4.79</v>
      </c>
      <c r="AC87" s="12">
        <v>1.07</v>
      </c>
      <c r="AD87" s="12">
        <v>0.43</v>
      </c>
      <c r="AE87" s="12">
        <v>0.19</v>
      </c>
      <c r="AF87" s="12">
        <v>0.1</v>
      </c>
      <c r="AG87" s="12">
        <v>1.9</v>
      </c>
      <c r="AH87" s="12">
        <v>3.83</v>
      </c>
      <c r="AI87" s="12">
        <v>0</v>
      </c>
      <c r="AJ87" s="13">
        <v>0</v>
      </c>
      <c r="AK87" s="13">
        <v>307.89</v>
      </c>
      <c r="AL87" s="13">
        <v>240.05</v>
      </c>
      <c r="AM87" s="13">
        <v>388.78</v>
      </c>
      <c r="AN87" s="13">
        <v>276.58</v>
      </c>
      <c r="AO87" s="13">
        <v>166.99</v>
      </c>
      <c r="AP87" s="13">
        <v>208.74</v>
      </c>
      <c r="AQ87" s="13">
        <v>93.93</v>
      </c>
      <c r="AR87" s="13">
        <v>308.94</v>
      </c>
      <c r="AS87" s="13">
        <v>302.67</v>
      </c>
      <c r="AT87" s="13">
        <v>584.47</v>
      </c>
      <c r="AU87" s="13">
        <v>575.08000000000004</v>
      </c>
      <c r="AV87" s="13">
        <v>156.56</v>
      </c>
      <c r="AW87" s="13">
        <v>375.73</v>
      </c>
      <c r="AX87" s="13">
        <v>1179.3800000000001</v>
      </c>
      <c r="AY87" s="13">
        <v>0</v>
      </c>
      <c r="AZ87" s="13">
        <v>260.93</v>
      </c>
      <c r="BA87" s="13">
        <v>316.24</v>
      </c>
      <c r="BB87" s="13">
        <v>224.4</v>
      </c>
      <c r="BC87" s="13">
        <v>172.21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0.01</v>
      </c>
      <c r="BJ87" s="13">
        <v>0</v>
      </c>
      <c r="BK87" s="13">
        <v>0.28000000000000003</v>
      </c>
      <c r="BL87" s="13">
        <v>0</v>
      </c>
      <c r="BM87" s="13">
        <v>0.02</v>
      </c>
      <c r="BN87" s="13">
        <v>0.01</v>
      </c>
      <c r="BO87" s="13">
        <v>0</v>
      </c>
      <c r="BP87" s="13">
        <v>0</v>
      </c>
      <c r="BQ87" s="13">
        <v>0</v>
      </c>
      <c r="BR87" s="13">
        <v>0.01</v>
      </c>
      <c r="BS87" s="13">
        <v>0.56000000000000005</v>
      </c>
      <c r="BT87" s="13">
        <v>0.01</v>
      </c>
      <c r="BU87" s="13">
        <v>0</v>
      </c>
      <c r="BV87" s="13">
        <v>0.55000000000000004</v>
      </c>
      <c r="BW87" s="13">
        <v>0.05</v>
      </c>
      <c r="BX87" s="13">
        <v>0</v>
      </c>
      <c r="BY87" s="13">
        <v>0</v>
      </c>
      <c r="BZ87" s="13">
        <v>0</v>
      </c>
      <c r="CA87" s="13">
        <v>0</v>
      </c>
      <c r="CB87" s="13">
        <v>87.71</v>
      </c>
    </row>
    <row r="88" spans="1:80" s="13" customFormat="1" ht="12.75" customHeight="1">
      <c r="A88" s="10" t="str">
        <f>"27/10"</f>
        <v>27/10</v>
      </c>
      <c r="B88" s="11" t="s">
        <v>90</v>
      </c>
      <c r="C88" s="12" t="str">
        <f>"200"</f>
        <v>200</v>
      </c>
      <c r="D88" s="12">
        <v>0.08</v>
      </c>
      <c r="E88" s="12">
        <v>0</v>
      </c>
      <c r="F88" s="12">
        <v>0.02</v>
      </c>
      <c r="G88" s="12">
        <v>0.02</v>
      </c>
      <c r="H88" s="12">
        <v>9.84</v>
      </c>
      <c r="I88" s="12">
        <v>37.802231999999989</v>
      </c>
      <c r="J88" s="12">
        <v>0</v>
      </c>
      <c r="K88" s="12">
        <v>0</v>
      </c>
      <c r="L88" s="12">
        <v>0</v>
      </c>
      <c r="M88" s="12">
        <v>0</v>
      </c>
      <c r="N88" s="12">
        <v>9.8000000000000007</v>
      </c>
      <c r="O88" s="12">
        <v>0</v>
      </c>
      <c r="P88" s="12">
        <v>0.04</v>
      </c>
      <c r="Q88" s="12">
        <v>0</v>
      </c>
      <c r="R88" s="12">
        <v>0</v>
      </c>
      <c r="S88" s="12">
        <v>0</v>
      </c>
      <c r="T88" s="12">
        <v>0.03</v>
      </c>
      <c r="U88" s="12">
        <v>0.1</v>
      </c>
      <c r="V88" s="12">
        <v>0.3</v>
      </c>
      <c r="W88" s="12">
        <v>0.28999999999999998</v>
      </c>
      <c r="X88" s="12">
        <v>0</v>
      </c>
      <c r="Y88" s="12">
        <v>0</v>
      </c>
      <c r="Z88" s="12">
        <v>0.03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3">
        <v>0</v>
      </c>
      <c r="AK88" s="13">
        <v>0</v>
      </c>
      <c r="AL88" s="13">
        <v>0</v>
      </c>
      <c r="AM88" s="13">
        <v>0</v>
      </c>
      <c r="AN88" s="13">
        <v>0</v>
      </c>
      <c r="AO88" s="13">
        <v>0</v>
      </c>
      <c r="AP88" s="13">
        <v>0</v>
      </c>
      <c r="AQ88" s="13">
        <v>0</v>
      </c>
      <c r="AR88" s="13">
        <v>0</v>
      </c>
      <c r="AS88" s="13">
        <v>0</v>
      </c>
      <c r="AT88" s="13">
        <v>0</v>
      </c>
      <c r="AU88" s="13">
        <v>0</v>
      </c>
      <c r="AV88" s="13">
        <v>0</v>
      </c>
      <c r="AW88" s="13">
        <v>0</v>
      </c>
      <c r="AX88" s="13">
        <v>0</v>
      </c>
      <c r="AY88" s="13">
        <v>0</v>
      </c>
      <c r="AZ88" s="13">
        <v>0</v>
      </c>
      <c r="BA88" s="13">
        <v>0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0</v>
      </c>
      <c r="BP88" s="13">
        <v>0</v>
      </c>
      <c r="BQ88" s="13">
        <v>0</v>
      </c>
      <c r="BR88" s="13">
        <v>0</v>
      </c>
      <c r="BS88" s="13">
        <v>0</v>
      </c>
      <c r="BT88" s="13">
        <v>0</v>
      </c>
      <c r="BU88" s="13">
        <v>0</v>
      </c>
      <c r="BV88" s="13">
        <v>0</v>
      </c>
      <c r="BW88" s="13">
        <v>0</v>
      </c>
      <c r="BX88" s="13">
        <v>0</v>
      </c>
      <c r="BY88" s="13">
        <v>0</v>
      </c>
      <c r="BZ88" s="13">
        <v>0</v>
      </c>
      <c r="CA88" s="13">
        <v>0</v>
      </c>
      <c r="CB88" s="13">
        <v>200.04</v>
      </c>
    </row>
    <row r="89" spans="1:80" s="13" customFormat="1" ht="12.75" customHeight="1">
      <c r="A89" s="10" t="str">
        <f>"пром."</f>
        <v>пром.</v>
      </c>
      <c r="B89" s="11" t="s">
        <v>91</v>
      </c>
      <c r="C89" s="12" t="str">
        <f>"25"</f>
        <v>25</v>
      </c>
      <c r="D89" s="12">
        <v>1.67</v>
      </c>
      <c r="E89" s="12">
        <v>0</v>
      </c>
      <c r="F89" s="12">
        <v>0.18</v>
      </c>
      <c r="G89" s="12">
        <v>0</v>
      </c>
      <c r="H89" s="12">
        <v>12.55</v>
      </c>
      <c r="I89" s="12">
        <v>52.635800000000003</v>
      </c>
      <c r="J89" s="12">
        <v>0</v>
      </c>
      <c r="K89" s="12">
        <v>0</v>
      </c>
      <c r="L89" s="12">
        <v>0</v>
      </c>
      <c r="M89" s="12">
        <v>0</v>
      </c>
      <c r="N89" s="12">
        <v>10.7</v>
      </c>
      <c r="O89" s="12">
        <v>0</v>
      </c>
      <c r="P89" s="12">
        <v>1.85</v>
      </c>
      <c r="Q89" s="12">
        <v>0</v>
      </c>
      <c r="R89" s="12">
        <v>0</v>
      </c>
      <c r="S89" s="12">
        <v>0</v>
      </c>
      <c r="T89" s="12">
        <v>3.01</v>
      </c>
      <c r="U89" s="12">
        <v>10.08</v>
      </c>
      <c r="V89" s="12">
        <v>468.1</v>
      </c>
      <c r="W89" s="12">
        <v>185.09</v>
      </c>
      <c r="X89" s="12">
        <v>58.12</v>
      </c>
      <c r="Y89" s="12">
        <v>52.43</v>
      </c>
      <c r="Z89" s="12">
        <v>6.22</v>
      </c>
      <c r="AA89" s="12">
        <v>840</v>
      </c>
      <c r="AB89" s="12">
        <v>0</v>
      </c>
      <c r="AC89" s="12">
        <v>52.5</v>
      </c>
      <c r="AD89" s="12">
        <v>0.42</v>
      </c>
      <c r="AE89" s="12">
        <v>0.05</v>
      </c>
      <c r="AF89" s="12">
        <v>0.27</v>
      </c>
      <c r="AG89" s="12">
        <v>0</v>
      </c>
      <c r="AH89" s="12">
        <v>2.2400000000000002</v>
      </c>
      <c r="AI89" s="12">
        <v>12.5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0</v>
      </c>
      <c r="BE89" s="13">
        <v>0</v>
      </c>
      <c r="BF89" s="13">
        <v>0</v>
      </c>
      <c r="BG89" s="13">
        <v>0.01</v>
      </c>
      <c r="BH89" s="13">
        <v>0</v>
      </c>
      <c r="BI89" s="13">
        <v>0.02</v>
      </c>
      <c r="BJ89" s="13">
        <v>0</v>
      </c>
      <c r="BK89" s="13">
        <v>0.22</v>
      </c>
      <c r="BL89" s="13">
        <v>0</v>
      </c>
      <c r="BM89" s="13">
        <v>7.0000000000000007E-2</v>
      </c>
      <c r="BN89" s="13">
        <v>0</v>
      </c>
      <c r="BO89" s="13">
        <v>0</v>
      </c>
      <c r="BP89" s="13">
        <v>0</v>
      </c>
      <c r="BQ89" s="13">
        <v>0</v>
      </c>
      <c r="BR89" s="13">
        <v>0.02</v>
      </c>
      <c r="BS89" s="13">
        <v>7.0000000000000007E-2</v>
      </c>
      <c r="BT89" s="13">
        <v>0</v>
      </c>
      <c r="BU89" s="13">
        <v>0</v>
      </c>
      <c r="BV89" s="13">
        <v>0.14000000000000001</v>
      </c>
      <c r="BW89" s="13">
        <v>0.54</v>
      </c>
      <c r="BX89" s="13">
        <v>0</v>
      </c>
      <c r="BY89" s="13">
        <v>0</v>
      </c>
      <c r="BZ89" s="13">
        <v>0</v>
      </c>
      <c r="CA89" s="13">
        <v>0</v>
      </c>
      <c r="CB89" s="13">
        <v>2</v>
      </c>
    </row>
    <row r="90" spans="1:80" s="5" customFormat="1" ht="12.75" customHeight="1">
      <c r="A90" s="14" t="str">
        <f>"пром."</f>
        <v>пром.</v>
      </c>
      <c r="B90" s="15" t="s">
        <v>92</v>
      </c>
      <c r="C90" s="16" t="str">
        <f>"20"</f>
        <v>20</v>
      </c>
      <c r="D90" s="16">
        <v>1.32</v>
      </c>
      <c r="E90" s="16">
        <v>0</v>
      </c>
      <c r="F90" s="16">
        <v>0.24</v>
      </c>
      <c r="G90" s="16">
        <v>0.24</v>
      </c>
      <c r="H90" s="16">
        <v>8.34</v>
      </c>
      <c r="I90" s="16">
        <v>38.676000000000002</v>
      </c>
      <c r="J90" s="16">
        <v>0.04</v>
      </c>
      <c r="K90" s="16">
        <v>0</v>
      </c>
      <c r="L90" s="16">
        <v>0</v>
      </c>
      <c r="M90" s="16">
        <v>0</v>
      </c>
      <c r="N90" s="16">
        <v>0.24</v>
      </c>
      <c r="O90" s="16">
        <v>6.44</v>
      </c>
      <c r="P90" s="16">
        <v>1.66</v>
      </c>
      <c r="Q90" s="16">
        <v>0</v>
      </c>
      <c r="R90" s="16">
        <v>0</v>
      </c>
      <c r="S90" s="16">
        <v>0.2</v>
      </c>
      <c r="T90" s="16">
        <v>0.5</v>
      </c>
      <c r="U90" s="16">
        <v>122</v>
      </c>
      <c r="V90" s="16">
        <v>49</v>
      </c>
      <c r="W90" s="16">
        <v>7</v>
      </c>
      <c r="X90" s="16">
        <v>9.4</v>
      </c>
      <c r="Y90" s="16">
        <v>31.6</v>
      </c>
      <c r="Z90" s="16">
        <v>0.78</v>
      </c>
      <c r="AA90" s="16">
        <v>0</v>
      </c>
      <c r="AB90" s="16">
        <v>1</v>
      </c>
      <c r="AC90" s="16">
        <v>0.2</v>
      </c>
      <c r="AD90" s="16">
        <v>0.28000000000000003</v>
      </c>
      <c r="AE90" s="16">
        <v>0.04</v>
      </c>
      <c r="AF90" s="16">
        <v>0.02</v>
      </c>
      <c r="AG90" s="16">
        <v>0.14000000000000001</v>
      </c>
      <c r="AH90" s="16">
        <v>0.4</v>
      </c>
      <c r="AI90" s="16">
        <v>0</v>
      </c>
      <c r="AJ90" s="5">
        <v>0</v>
      </c>
      <c r="AK90" s="5">
        <v>64.400000000000006</v>
      </c>
      <c r="AL90" s="5">
        <v>49.6</v>
      </c>
      <c r="AM90" s="5">
        <v>85.4</v>
      </c>
      <c r="AN90" s="5">
        <v>44.6</v>
      </c>
      <c r="AO90" s="5">
        <v>18.600000000000001</v>
      </c>
      <c r="AP90" s="5">
        <v>39.6</v>
      </c>
      <c r="AQ90" s="5">
        <v>16</v>
      </c>
      <c r="AR90" s="5">
        <v>74.2</v>
      </c>
      <c r="AS90" s="5">
        <v>59.4</v>
      </c>
      <c r="AT90" s="5">
        <v>58.2</v>
      </c>
      <c r="AU90" s="5">
        <v>92.8</v>
      </c>
      <c r="AV90" s="5">
        <v>24.8</v>
      </c>
      <c r="AW90" s="5">
        <v>62</v>
      </c>
      <c r="AX90" s="5">
        <v>311.8</v>
      </c>
      <c r="AY90" s="5">
        <v>0</v>
      </c>
      <c r="AZ90" s="5">
        <v>105.2</v>
      </c>
      <c r="BA90" s="5">
        <v>58.2</v>
      </c>
      <c r="BB90" s="5">
        <v>36</v>
      </c>
      <c r="BC90" s="5">
        <v>26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5">
        <v>0.03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0.02</v>
      </c>
      <c r="BT90" s="5">
        <v>0</v>
      </c>
      <c r="BU90" s="5">
        <v>0</v>
      </c>
      <c r="BV90" s="5">
        <v>0.1</v>
      </c>
      <c r="BW90" s="5">
        <v>0.02</v>
      </c>
      <c r="BX90" s="5">
        <v>0</v>
      </c>
      <c r="BY90" s="5">
        <v>0</v>
      </c>
      <c r="BZ90" s="5">
        <v>0</v>
      </c>
      <c r="CA90" s="5">
        <v>0</v>
      </c>
      <c r="CB90" s="5">
        <v>9.4</v>
      </c>
    </row>
    <row r="91" spans="1:80" s="20" customFormat="1" ht="12.75" customHeight="1">
      <c r="A91" s="17"/>
      <c r="B91" s="18" t="s">
        <v>93</v>
      </c>
      <c r="C91" s="19"/>
      <c r="D91" s="19">
        <v>32.51</v>
      </c>
      <c r="E91" s="19">
        <v>22.61</v>
      </c>
      <c r="F91" s="19">
        <v>21.84</v>
      </c>
      <c r="G91" s="19">
        <v>2.4900000000000002</v>
      </c>
      <c r="H91" s="19">
        <v>67.09</v>
      </c>
      <c r="I91" s="19">
        <v>575.82000000000005</v>
      </c>
      <c r="J91" s="19">
        <v>6.66</v>
      </c>
      <c r="K91" s="19">
        <v>0.36</v>
      </c>
      <c r="L91" s="19">
        <v>0</v>
      </c>
      <c r="M91" s="19">
        <v>0</v>
      </c>
      <c r="N91" s="19">
        <v>22.4</v>
      </c>
      <c r="O91" s="19">
        <v>35.229999999999997</v>
      </c>
      <c r="P91" s="19">
        <v>9.4600000000000009</v>
      </c>
      <c r="Q91" s="19">
        <v>0</v>
      </c>
      <c r="R91" s="19">
        <v>0</v>
      </c>
      <c r="S91" s="19">
        <v>0.25</v>
      </c>
      <c r="T91" s="19">
        <v>6.52</v>
      </c>
      <c r="U91" s="19">
        <v>452.33</v>
      </c>
      <c r="V91" s="19">
        <v>882.03</v>
      </c>
      <c r="W91" s="19">
        <v>224.93</v>
      </c>
      <c r="X91" s="19">
        <v>189.12</v>
      </c>
      <c r="Y91" s="19">
        <v>395.43</v>
      </c>
      <c r="Z91" s="19">
        <v>12.35</v>
      </c>
      <c r="AA91" s="19">
        <v>890.07</v>
      </c>
      <c r="AB91" s="19">
        <v>187.66</v>
      </c>
      <c r="AC91" s="19">
        <v>202.33</v>
      </c>
      <c r="AD91" s="19">
        <v>2.11</v>
      </c>
      <c r="AE91" s="19">
        <v>0.34</v>
      </c>
      <c r="AF91" s="19">
        <v>0.51</v>
      </c>
      <c r="AG91" s="19">
        <v>10.58</v>
      </c>
      <c r="AH91" s="19">
        <v>23.84</v>
      </c>
      <c r="AI91" s="19">
        <v>13.38</v>
      </c>
      <c r="AJ91" s="20">
        <v>0</v>
      </c>
      <c r="AK91" s="20">
        <v>1467.91</v>
      </c>
      <c r="AL91" s="20">
        <v>1156.1099999999999</v>
      </c>
      <c r="AM91" s="20">
        <v>2238.27</v>
      </c>
      <c r="AN91" s="20">
        <v>2288.5</v>
      </c>
      <c r="AO91" s="20">
        <v>772.56</v>
      </c>
      <c r="AP91" s="20">
        <v>1314.58</v>
      </c>
      <c r="AQ91" s="20">
        <v>475.24</v>
      </c>
      <c r="AR91" s="20">
        <v>1313.69</v>
      </c>
      <c r="AS91" s="20">
        <v>1800.16</v>
      </c>
      <c r="AT91" s="20">
        <v>2169.62</v>
      </c>
      <c r="AU91" s="20">
        <v>2700.19</v>
      </c>
      <c r="AV91" s="20">
        <v>787.64</v>
      </c>
      <c r="AW91" s="20">
        <v>2148.92</v>
      </c>
      <c r="AX91" s="20">
        <v>4737.46</v>
      </c>
      <c r="AY91" s="20">
        <v>187.54</v>
      </c>
      <c r="AZ91" s="20">
        <v>1467.35</v>
      </c>
      <c r="BA91" s="20">
        <v>1447.88</v>
      </c>
      <c r="BB91" s="20">
        <v>1059.8599999999999</v>
      </c>
      <c r="BC91" s="20">
        <v>479</v>
      </c>
      <c r="BD91" s="20">
        <v>0.01</v>
      </c>
      <c r="BE91" s="20">
        <v>0</v>
      </c>
      <c r="BF91" s="20">
        <v>0</v>
      </c>
      <c r="BG91" s="20">
        <v>0.01</v>
      </c>
      <c r="BH91" s="20">
        <v>0.01</v>
      </c>
      <c r="BI91" s="20">
        <v>0.05</v>
      </c>
      <c r="BJ91" s="20">
        <v>0</v>
      </c>
      <c r="BK91" s="20">
        <v>0.62</v>
      </c>
      <c r="BL91" s="20">
        <v>0</v>
      </c>
      <c r="BM91" s="20">
        <v>0.14000000000000001</v>
      </c>
      <c r="BN91" s="20">
        <v>0.01</v>
      </c>
      <c r="BO91" s="20">
        <v>0</v>
      </c>
      <c r="BP91" s="20">
        <v>0</v>
      </c>
      <c r="BQ91" s="20">
        <v>0</v>
      </c>
      <c r="BR91" s="20">
        <v>0.04</v>
      </c>
      <c r="BS91" s="20">
        <v>0.81</v>
      </c>
      <c r="BT91" s="20">
        <v>0.01</v>
      </c>
      <c r="BU91" s="20">
        <v>0</v>
      </c>
      <c r="BV91" s="20">
        <v>1.08</v>
      </c>
      <c r="BW91" s="20">
        <v>0.61</v>
      </c>
      <c r="BX91" s="20">
        <v>0</v>
      </c>
      <c r="BY91" s="20">
        <v>0</v>
      </c>
      <c r="BZ91" s="20">
        <v>0</v>
      </c>
      <c r="CA91" s="20">
        <v>0</v>
      </c>
      <c r="CB91" s="20">
        <v>418.97</v>
      </c>
    </row>
    <row r="92" spans="1:80" s="20" customFormat="1" ht="12.75" customHeight="1">
      <c r="A92" s="17"/>
      <c r="B92" s="18" t="s">
        <v>94</v>
      </c>
      <c r="C92" s="19"/>
      <c r="D92" s="19">
        <v>32.51</v>
      </c>
      <c r="E92" s="19">
        <v>22.61</v>
      </c>
      <c r="F92" s="19">
        <v>21.84</v>
      </c>
      <c r="G92" s="19">
        <v>2.4900000000000002</v>
      </c>
      <c r="H92" s="19">
        <v>67.09</v>
      </c>
      <c r="I92" s="19">
        <v>575.82000000000005</v>
      </c>
      <c r="J92" s="19">
        <v>6.66</v>
      </c>
      <c r="K92" s="19">
        <v>0.36</v>
      </c>
      <c r="L92" s="19">
        <v>0</v>
      </c>
      <c r="M92" s="19">
        <v>0</v>
      </c>
      <c r="N92" s="19">
        <v>22.4</v>
      </c>
      <c r="O92" s="19">
        <v>35.229999999999997</v>
      </c>
      <c r="P92" s="19">
        <v>9.4600000000000009</v>
      </c>
      <c r="Q92" s="19">
        <v>0</v>
      </c>
      <c r="R92" s="19">
        <v>0</v>
      </c>
      <c r="S92" s="19">
        <v>0.25</v>
      </c>
      <c r="T92" s="19">
        <v>6.52</v>
      </c>
      <c r="U92" s="19">
        <v>452.33</v>
      </c>
      <c r="V92" s="19">
        <v>882.03</v>
      </c>
      <c r="W92" s="19">
        <v>224.93</v>
      </c>
      <c r="X92" s="19">
        <v>189.12</v>
      </c>
      <c r="Y92" s="19">
        <v>395.43</v>
      </c>
      <c r="Z92" s="19">
        <v>12.35</v>
      </c>
      <c r="AA92" s="19">
        <v>890.07</v>
      </c>
      <c r="AB92" s="19">
        <v>187.66</v>
      </c>
      <c r="AC92" s="19">
        <v>202.33</v>
      </c>
      <c r="AD92" s="19">
        <v>2.11</v>
      </c>
      <c r="AE92" s="19">
        <v>0.34</v>
      </c>
      <c r="AF92" s="19">
        <v>0.51</v>
      </c>
      <c r="AG92" s="19">
        <v>10.58</v>
      </c>
      <c r="AH92" s="19">
        <v>23.84</v>
      </c>
      <c r="AI92" s="19">
        <v>13.38</v>
      </c>
      <c r="AJ92" s="20">
        <v>0</v>
      </c>
      <c r="AK92" s="20">
        <v>1467.91</v>
      </c>
      <c r="AL92" s="20">
        <v>1156.1099999999999</v>
      </c>
      <c r="AM92" s="20">
        <v>2238.27</v>
      </c>
      <c r="AN92" s="20">
        <v>2288.5</v>
      </c>
      <c r="AO92" s="20">
        <v>772.56</v>
      </c>
      <c r="AP92" s="20">
        <v>1314.58</v>
      </c>
      <c r="AQ92" s="20">
        <v>475.24</v>
      </c>
      <c r="AR92" s="20">
        <v>1313.69</v>
      </c>
      <c r="AS92" s="20">
        <v>1800.16</v>
      </c>
      <c r="AT92" s="20">
        <v>2169.62</v>
      </c>
      <c r="AU92" s="20">
        <v>2700.19</v>
      </c>
      <c r="AV92" s="20">
        <v>787.64</v>
      </c>
      <c r="AW92" s="20">
        <v>2148.92</v>
      </c>
      <c r="AX92" s="20">
        <v>4737.46</v>
      </c>
      <c r="AY92" s="20">
        <v>187.54</v>
      </c>
      <c r="AZ92" s="20">
        <v>1467.35</v>
      </c>
      <c r="BA92" s="20">
        <v>1447.88</v>
      </c>
      <c r="BB92" s="20">
        <v>1059.8599999999999</v>
      </c>
      <c r="BC92" s="20">
        <v>479</v>
      </c>
      <c r="BD92" s="20">
        <v>0.01</v>
      </c>
      <c r="BE92" s="20">
        <v>0</v>
      </c>
      <c r="BF92" s="20">
        <v>0</v>
      </c>
      <c r="BG92" s="20">
        <v>0.01</v>
      </c>
      <c r="BH92" s="20">
        <v>0.01</v>
      </c>
      <c r="BI92" s="20">
        <v>0.05</v>
      </c>
      <c r="BJ92" s="20">
        <v>0</v>
      </c>
      <c r="BK92" s="20">
        <v>0.62</v>
      </c>
      <c r="BL92" s="20">
        <v>0</v>
      </c>
      <c r="BM92" s="20">
        <v>0.14000000000000001</v>
      </c>
      <c r="BN92" s="20">
        <v>0.01</v>
      </c>
      <c r="BO92" s="20">
        <v>0</v>
      </c>
      <c r="BP92" s="20">
        <v>0</v>
      </c>
      <c r="BQ92" s="20">
        <v>0</v>
      </c>
      <c r="BR92" s="20">
        <v>0.04</v>
      </c>
      <c r="BS92" s="20">
        <v>0.81</v>
      </c>
      <c r="BT92" s="20">
        <v>0.01</v>
      </c>
      <c r="BU92" s="20">
        <v>0</v>
      </c>
      <c r="BV92" s="20">
        <v>1.08</v>
      </c>
      <c r="BW92" s="20">
        <v>0.61</v>
      </c>
      <c r="BX92" s="20">
        <v>0</v>
      </c>
      <c r="BY92" s="20">
        <v>0</v>
      </c>
      <c r="BZ92" s="20">
        <v>0</v>
      </c>
      <c r="CA92" s="20">
        <v>0</v>
      </c>
      <c r="CB92" s="20">
        <v>418.97</v>
      </c>
    </row>
    <row r="94" spans="1:80" ht="12.75" customHeight="1">
      <c r="B94" s="8" t="s">
        <v>126</v>
      </c>
    </row>
    <row r="95" spans="1:80" ht="12.75" customHeight="1">
      <c r="B95" s="8" t="s">
        <v>87</v>
      </c>
    </row>
    <row r="96" spans="1:80" s="13" customFormat="1" ht="12.75" customHeight="1">
      <c r="A96" s="10" t="str">
        <f>"17/7"</f>
        <v>17/7</v>
      </c>
      <c r="B96" s="11" t="s">
        <v>127</v>
      </c>
      <c r="C96" s="12" t="str">
        <f>"100"</f>
        <v>100</v>
      </c>
      <c r="D96" s="12">
        <v>11.3</v>
      </c>
      <c r="E96" s="12">
        <v>10.24</v>
      </c>
      <c r="F96" s="12">
        <v>6.06</v>
      </c>
      <c r="G96" s="12">
        <v>2.72</v>
      </c>
      <c r="H96" s="12">
        <v>11.63</v>
      </c>
      <c r="I96" s="12">
        <v>144.8286791148</v>
      </c>
      <c r="J96" s="12">
        <v>2.74</v>
      </c>
      <c r="K96" s="12">
        <v>1.71</v>
      </c>
      <c r="L96" s="12">
        <v>0</v>
      </c>
      <c r="M96" s="12">
        <v>0</v>
      </c>
      <c r="N96" s="12">
        <v>2.91</v>
      </c>
      <c r="O96" s="12">
        <v>7.8</v>
      </c>
      <c r="P96" s="12">
        <v>0.91</v>
      </c>
      <c r="Q96" s="12">
        <v>0</v>
      </c>
      <c r="R96" s="12">
        <v>0</v>
      </c>
      <c r="S96" s="12">
        <v>7.0000000000000007E-2</v>
      </c>
      <c r="T96" s="12">
        <v>1.97</v>
      </c>
      <c r="U96" s="12">
        <v>234.23</v>
      </c>
      <c r="V96" s="12">
        <v>285.16000000000003</v>
      </c>
      <c r="W96" s="12">
        <v>50.75</v>
      </c>
      <c r="X96" s="12">
        <v>33.729999999999997</v>
      </c>
      <c r="Y96" s="12">
        <v>159.65</v>
      </c>
      <c r="Z96" s="12">
        <v>0.8</v>
      </c>
      <c r="AA96" s="12">
        <v>23.53</v>
      </c>
      <c r="AB96" s="12">
        <v>11.86</v>
      </c>
      <c r="AC96" s="12">
        <v>42.7</v>
      </c>
      <c r="AD96" s="12">
        <v>1.48</v>
      </c>
      <c r="AE96" s="12">
        <v>7.0000000000000007E-2</v>
      </c>
      <c r="AF96" s="12">
        <v>0.1</v>
      </c>
      <c r="AG96" s="12">
        <v>0.69</v>
      </c>
      <c r="AH96" s="12">
        <v>3.25</v>
      </c>
      <c r="AI96" s="12">
        <v>0.59</v>
      </c>
      <c r="AJ96" s="13">
        <v>0</v>
      </c>
      <c r="AK96" s="13">
        <v>132.35</v>
      </c>
      <c r="AL96" s="13">
        <v>121.52</v>
      </c>
      <c r="AM96" s="13">
        <v>207.66</v>
      </c>
      <c r="AN96" s="13">
        <v>120.34</v>
      </c>
      <c r="AO96" s="13">
        <v>55.94</v>
      </c>
      <c r="AP96" s="13">
        <v>95.99</v>
      </c>
      <c r="AQ96" s="13">
        <v>33.85</v>
      </c>
      <c r="AR96" s="13">
        <v>129.35</v>
      </c>
      <c r="AS96" s="13">
        <v>85.36</v>
      </c>
      <c r="AT96" s="13">
        <v>103.65</v>
      </c>
      <c r="AU96" s="13">
        <v>120.82</v>
      </c>
      <c r="AV96" s="13">
        <v>46.95</v>
      </c>
      <c r="AW96" s="13">
        <v>70.75</v>
      </c>
      <c r="AX96" s="13">
        <v>497.73</v>
      </c>
      <c r="AY96" s="13">
        <v>0.81</v>
      </c>
      <c r="AZ96" s="13">
        <v>150.11000000000001</v>
      </c>
      <c r="BA96" s="13">
        <v>113.95</v>
      </c>
      <c r="BB96" s="13">
        <v>92.07</v>
      </c>
      <c r="BC96" s="13">
        <v>49.01</v>
      </c>
      <c r="BD96" s="13">
        <v>0.08</v>
      </c>
      <c r="BE96" s="13">
        <v>0.04</v>
      </c>
      <c r="BF96" s="13">
        <v>0.02</v>
      </c>
      <c r="BG96" s="13">
        <v>0.04</v>
      </c>
      <c r="BH96" s="13">
        <v>0.05</v>
      </c>
      <c r="BI96" s="13">
        <v>0.23</v>
      </c>
      <c r="BJ96" s="13">
        <v>0</v>
      </c>
      <c r="BK96" s="13">
        <v>0.81</v>
      </c>
      <c r="BL96" s="13">
        <v>0</v>
      </c>
      <c r="BM96" s="13">
        <v>0.28999999999999998</v>
      </c>
      <c r="BN96" s="13">
        <v>0.01</v>
      </c>
      <c r="BO96" s="13">
        <v>0.02</v>
      </c>
      <c r="BP96" s="13">
        <v>0</v>
      </c>
      <c r="BQ96" s="13">
        <v>0.05</v>
      </c>
      <c r="BR96" s="13">
        <v>7.0000000000000007E-2</v>
      </c>
      <c r="BS96" s="13">
        <v>1.07</v>
      </c>
      <c r="BT96" s="13">
        <v>0</v>
      </c>
      <c r="BU96" s="13">
        <v>0</v>
      </c>
      <c r="BV96" s="13">
        <v>1.59</v>
      </c>
      <c r="BW96" s="13">
        <v>0.01</v>
      </c>
      <c r="BX96" s="13">
        <v>0</v>
      </c>
      <c r="BY96" s="13">
        <v>0</v>
      </c>
      <c r="BZ96" s="13">
        <v>0</v>
      </c>
      <c r="CA96" s="13">
        <v>0</v>
      </c>
      <c r="CB96" s="13">
        <v>96.03</v>
      </c>
    </row>
    <row r="97" spans="1:80" s="13" customFormat="1" ht="12.75" customHeight="1">
      <c r="A97" s="10" t="str">
        <f>"43/3"</f>
        <v>43/3</v>
      </c>
      <c r="B97" s="11" t="s">
        <v>128</v>
      </c>
      <c r="C97" s="12" t="str">
        <f>"150"</f>
        <v>150</v>
      </c>
      <c r="D97" s="12">
        <v>3.63</v>
      </c>
      <c r="E97" s="12">
        <v>0.03</v>
      </c>
      <c r="F97" s="12">
        <v>3.18</v>
      </c>
      <c r="G97" s="12">
        <v>0.51</v>
      </c>
      <c r="H97" s="12">
        <v>38.26</v>
      </c>
      <c r="I97" s="12">
        <v>196.7474775</v>
      </c>
      <c r="J97" s="12">
        <v>1.92</v>
      </c>
      <c r="K97" s="12">
        <v>0.08</v>
      </c>
      <c r="L97" s="12">
        <v>0</v>
      </c>
      <c r="M97" s="12">
        <v>0</v>
      </c>
      <c r="N97" s="12">
        <v>0.41</v>
      </c>
      <c r="O97" s="12">
        <v>36.36</v>
      </c>
      <c r="P97" s="12">
        <v>1.5</v>
      </c>
      <c r="Q97" s="12">
        <v>0</v>
      </c>
      <c r="R97" s="12">
        <v>0</v>
      </c>
      <c r="S97" s="12">
        <v>0</v>
      </c>
      <c r="T97" s="12">
        <v>0.79</v>
      </c>
      <c r="U97" s="12">
        <v>150.5</v>
      </c>
      <c r="V97" s="12">
        <v>53.12</v>
      </c>
      <c r="W97" s="12">
        <v>6.29</v>
      </c>
      <c r="X97" s="12">
        <v>25.02</v>
      </c>
      <c r="Y97" s="12">
        <v>74.55</v>
      </c>
      <c r="Z97" s="12">
        <v>0.53</v>
      </c>
      <c r="AA97" s="12">
        <v>15</v>
      </c>
      <c r="AB97" s="12">
        <v>10.130000000000001</v>
      </c>
      <c r="AC97" s="12">
        <v>16.88</v>
      </c>
      <c r="AD97" s="12">
        <v>0.25</v>
      </c>
      <c r="AE97" s="12">
        <v>0.04</v>
      </c>
      <c r="AF97" s="12">
        <v>0.02</v>
      </c>
      <c r="AG97" s="12">
        <v>0.72</v>
      </c>
      <c r="AH97" s="12">
        <v>1.74</v>
      </c>
      <c r="AI97" s="12">
        <v>0</v>
      </c>
      <c r="AJ97" s="13">
        <v>0</v>
      </c>
      <c r="AK97" s="13">
        <v>217.63</v>
      </c>
      <c r="AL97" s="13">
        <v>171.29</v>
      </c>
      <c r="AM97" s="13">
        <v>321.77999999999997</v>
      </c>
      <c r="AN97" s="13">
        <v>135.41999999999999</v>
      </c>
      <c r="AO97" s="13">
        <v>82.94</v>
      </c>
      <c r="AP97" s="13">
        <v>125.21</v>
      </c>
      <c r="AQ97" s="13">
        <v>53.03</v>
      </c>
      <c r="AR97" s="13">
        <v>191.91</v>
      </c>
      <c r="AS97" s="13">
        <v>201.98</v>
      </c>
      <c r="AT97" s="13">
        <v>263.35000000000002</v>
      </c>
      <c r="AU97" s="13">
        <v>279.92</v>
      </c>
      <c r="AV97" s="13">
        <v>88.75</v>
      </c>
      <c r="AW97" s="13">
        <v>165.52</v>
      </c>
      <c r="AX97" s="13">
        <v>622.62</v>
      </c>
      <c r="AY97" s="13">
        <v>0</v>
      </c>
      <c r="AZ97" s="13">
        <v>171.55</v>
      </c>
      <c r="BA97" s="13">
        <v>171.77</v>
      </c>
      <c r="BB97" s="13">
        <v>150.75</v>
      </c>
      <c r="BC97" s="13">
        <v>70.849999999999994</v>
      </c>
      <c r="BD97" s="13">
        <v>0.1</v>
      </c>
      <c r="BE97" s="13">
        <v>0.05</v>
      </c>
      <c r="BF97" s="13">
        <v>0.02</v>
      </c>
      <c r="BG97" s="13">
        <v>0.06</v>
      </c>
      <c r="BH97" s="13">
        <v>0.06</v>
      </c>
      <c r="BI97" s="13">
        <v>0.3</v>
      </c>
      <c r="BJ97" s="13">
        <v>0</v>
      </c>
      <c r="BK97" s="13">
        <v>0.9</v>
      </c>
      <c r="BL97" s="13">
        <v>0</v>
      </c>
      <c r="BM97" s="13">
        <v>0.27</v>
      </c>
      <c r="BN97" s="13">
        <v>0</v>
      </c>
      <c r="BO97" s="13">
        <v>0</v>
      </c>
      <c r="BP97" s="13">
        <v>0</v>
      </c>
      <c r="BQ97" s="13">
        <v>0.06</v>
      </c>
      <c r="BR97" s="13">
        <v>0.09</v>
      </c>
      <c r="BS97" s="13">
        <v>0.83</v>
      </c>
      <c r="BT97" s="13">
        <v>0</v>
      </c>
      <c r="BU97" s="13">
        <v>0</v>
      </c>
      <c r="BV97" s="13">
        <v>0.13</v>
      </c>
      <c r="BW97" s="13">
        <v>0</v>
      </c>
      <c r="BX97" s="13">
        <v>0</v>
      </c>
      <c r="BY97" s="13">
        <v>0</v>
      </c>
      <c r="BZ97" s="13">
        <v>0</v>
      </c>
      <c r="CA97" s="13">
        <v>0</v>
      </c>
      <c r="CB97" s="13">
        <v>117.79</v>
      </c>
    </row>
    <row r="98" spans="1:80" s="13" customFormat="1" ht="12.75" customHeight="1">
      <c r="A98" s="10" t="str">
        <f>"29/10"</f>
        <v>29/10</v>
      </c>
      <c r="B98" s="11" t="s">
        <v>129</v>
      </c>
      <c r="C98" s="12" t="str">
        <f>"200/5"</f>
        <v>200/5</v>
      </c>
      <c r="D98" s="12">
        <v>0.12</v>
      </c>
      <c r="E98" s="12">
        <v>0</v>
      </c>
      <c r="F98" s="12">
        <v>0.02</v>
      </c>
      <c r="G98" s="12">
        <v>0.02</v>
      </c>
      <c r="H98" s="12">
        <v>10.08</v>
      </c>
      <c r="I98" s="12">
        <v>39.626332000000005</v>
      </c>
      <c r="J98" s="12">
        <v>0</v>
      </c>
      <c r="K98" s="12">
        <v>0</v>
      </c>
      <c r="L98" s="12">
        <v>0</v>
      </c>
      <c r="M98" s="12">
        <v>0</v>
      </c>
      <c r="N98" s="12">
        <v>9.94</v>
      </c>
      <c r="O98" s="12">
        <v>0</v>
      </c>
      <c r="P98" s="12">
        <v>0.14000000000000001</v>
      </c>
      <c r="Q98" s="12">
        <v>0</v>
      </c>
      <c r="R98" s="12">
        <v>0</v>
      </c>
      <c r="S98" s="12">
        <v>0.28999999999999998</v>
      </c>
      <c r="T98" s="12">
        <v>0.06</v>
      </c>
      <c r="U98" s="12">
        <v>0.64</v>
      </c>
      <c r="V98" s="12">
        <v>8.3699999999999992</v>
      </c>
      <c r="W98" s="12">
        <v>2.23</v>
      </c>
      <c r="X98" s="12">
        <v>0.56999999999999995</v>
      </c>
      <c r="Y98" s="12">
        <v>1.02</v>
      </c>
      <c r="Z98" s="12">
        <v>0.06</v>
      </c>
      <c r="AA98" s="12">
        <v>0</v>
      </c>
      <c r="AB98" s="12">
        <v>0.45</v>
      </c>
      <c r="AC98" s="12">
        <v>0.1</v>
      </c>
      <c r="AD98" s="12">
        <v>0.01</v>
      </c>
      <c r="AE98" s="12">
        <v>0</v>
      </c>
      <c r="AF98" s="12">
        <v>0</v>
      </c>
      <c r="AG98" s="12">
        <v>0</v>
      </c>
      <c r="AH98" s="12">
        <v>0.01</v>
      </c>
      <c r="AI98" s="12">
        <v>0.8</v>
      </c>
      <c r="AJ98" s="13">
        <v>0</v>
      </c>
      <c r="AK98" s="13">
        <v>0.69</v>
      </c>
      <c r="AL98" s="13">
        <v>0.78</v>
      </c>
      <c r="AM98" s="13">
        <v>0.64</v>
      </c>
      <c r="AN98" s="13">
        <v>1.18</v>
      </c>
      <c r="AO98" s="13">
        <v>0.28999999999999998</v>
      </c>
      <c r="AP98" s="13">
        <v>1.23</v>
      </c>
      <c r="AQ98" s="13">
        <v>0</v>
      </c>
      <c r="AR98" s="13">
        <v>1.57</v>
      </c>
      <c r="AS98" s="13">
        <v>0</v>
      </c>
      <c r="AT98" s="13">
        <v>0</v>
      </c>
      <c r="AU98" s="13">
        <v>0</v>
      </c>
      <c r="AV98" s="13">
        <v>0.88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0</v>
      </c>
      <c r="BI98" s="13">
        <v>0</v>
      </c>
      <c r="BJ98" s="13">
        <v>0</v>
      </c>
      <c r="BK98" s="13">
        <v>0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0</v>
      </c>
      <c r="BS98" s="13">
        <v>0</v>
      </c>
      <c r="BT98" s="13">
        <v>0</v>
      </c>
      <c r="BU98" s="13">
        <v>0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204.43</v>
      </c>
    </row>
    <row r="99" spans="1:80" s="13" customFormat="1" ht="12.75" customHeight="1">
      <c r="A99" s="10" t="str">
        <f>"пром."</f>
        <v>пром.</v>
      </c>
      <c r="B99" s="11" t="s">
        <v>91</v>
      </c>
      <c r="C99" s="12" t="str">
        <f>"25"</f>
        <v>25</v>
      </c>
      <c r="D99" s="12">
        <v>1.67</v>
      </c>
      <c r="E99" s="12">
        <v>0</v>
      </c>
      <c r="F99" s="12">
        <v>0.18</v>
      </c>
      <c r="G99" s="12">
        <v>0</v>
      </c>
      <c r="H99" s="12">
        <v>12.55</v>
      </c>
      <c r="I99" s="12">
        <v>52.635800000000003</v>
      </c>
      <c r="J99" s="12">
        <v>0</v>
      </c>
      <c r="K99" s="12">
        <v>0</v>
      </c>
      <c r="L99" s="12">
        <v>0</v>
      </c>
      <c r="M99" s="12">
        <v>0</v>
      </c>
      <c r="N99" s="12">
        <v>10.7</v>
      </c>
      <c r="O99" s="12">
        <v>0</v>
      </c>
      <c r="P99" s="12">
        <v>1.85</v>
      </c>
      <c r="Q99" s="12">
        <v>0</v>
      </c>
      <c r="R99" s="12">
        <v>0</v>
      </c>
      <c r="S99" s="12">
        <v>0</v>
      </c>
      <c r="T99" s="12">
        <v>3.01</v>
      </c>
      <c r="U99" s="12">
        <v>10.08</v>
      </c>
      <c r="V99" s="12">
        <v>468.1</v>
      </c>
      <c r="W99" s="12">
        <v>185.09</v>
      </c>
      <c r="X99" s="12">
        <v>58.12</v>
      </c>
      <c r="Y99" s="12">
        <v>52.43</v>
      </c>
      <c r="Z99" s="12">
        <v>6.22</v>
      </c>
      <c r="AA99" s="12">
        <v>840</v>
      </c>
      <c r="AB99" s="12">
        <v>0</v>
      </c>
      <c r="AC99" s="12">
        <v>52.5</v>
      </c>
      <c r="AD99" s="12">
        <v>0.42</v>
      </c>
      <c r="AE99" s="12">
        <v>0.05</v>
      </c>
      <c r="AF99" s="12">
        <v>0.27</v>
      </c>
      <c r="AG99" s="12">
        <v>0</v>
      </c>
      <c r="AH99" s="12">
        <v>2.2400000000000002</v>
      </c>
      <c r="AI99" s="12">
        <v>12.5</v>
      </c>
      <c r="AJ99" s="13">
        <v>0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0</v>
      </c>
      <c r="AR99" s="13">
        <v>0</v>
      </c>
      <c r="AS99" s="13">
        <v>0</v>
      </c>
      <c r="AT99" s="13">
        <v>0</v>
      </c>
      <c r="AU99" s="13">
        <v>0</v>
      </c>
      <c r="AV99" s="13">
        <v>0</v>
      </c>
      <c r="AW99" s="13">
        <v>0</v>
      </c>
      <c r="AX99" s="13">
        <v>0</v>
      </c>
      <c r="AY99" s="13">
        <v>0</v>
      </c>
      <c r="AZ99" s="13">
        <v>0</v>
      </c>
      <c r="BA99" s="13">
        <v>0</v>
      </c>
      <c r="BB99" s="13">
        <v>0</v>
      </c>
      <c r="BC99" s="13">
        <v>0</v>
      </c>
      <c r="BD99" s="13">
        <v>0</v>
      </c>
      <c r="BE99" s="13">
        <v>0</v>
      </c>
      <c r="BF99" s="13">
        <v>0</v>
      </c>
      <c r="BG99" s="13">
        <v>0.01</v>
      </c>
      <c r="BH99" s="13">
        <v>0</v>
      </c>
      <c r="BI99" s="13">
        <v>0.02</v>
      </c>
      <c r="BJ99" s="13">
        <v>0</v>
      </c>
      <c r="BK99" s="13">
        <v>0.22</v>
      </c>
      <c r="BL99" s="13">
        <v>0</v>
      </c>
      <c r="BM99" s="13">
        <v>7.0000000000000007E-2</v>
      </c>
      <c r="BN99" s="13">
        <v>0</v>
      </c>
      <c r="BO99" s="13">
        <v>0</v>
      </c>
      <c r="BP99" s="13">
        <v>0</v>
      </c>
      <c r="BQ99" s="13">
        <v>0</v>
      </c>
      <c r="BR99" s="13">
        <v>0.02</v>
      </c>
      <c r="BS99" s="13">
        <v>7.0000000000000007E-2</v>
      </c>
      <c r="BT99" s="13">
        <v>0</v>
      </c>
      <c r="BU99" s="13">
        <v>0</v>
      </c>
      <c r="BV99" s="13">
        <v>0.14000000000000001</v>
      </c>
      <c r="BW99" s="13">
        <v>0.54</v>
      </c>
      <c r="BX99" s="13">
        <v>0</v>
      </c>
      <c r="BY99" s="13">
        <v>0</v>
      </c>
      <c r="BZ99" s="13">
        <v>0</v>
      </c>
      <c r="CA99" s="13">
        <v>0</v>
      </c>
      <c r="CB99" s="13">
        <v>2</v>
      </c>
    </row>
    <row r="100" spans="1:80" s="5" customFormat="1" ht="12.75" customHeight="1">
      <c r="A100" s="14" t="str">
        <f>"пром."</f>
        <v>пром.</v>
      </c>
      <c r="B100" s="15" t="s">
        <v>92</v>
      </c>
      <c r="C100" s="16" t="str">
        <f>"20"</f>
        <v>20</v>
      </c>
      <c r="D100" s="16">
        <v>1.32</v>
      </c>
      <c r="E100" s="16">
        <v>0</v>
      </c>
      <c r="F100" s="16">
        <v>0.24</v>
      </c>
      <c r="G100" s="16">
        <v>0.24</v>
      </c>
      <c r="H100" s="16">
        <v>8.34</v>
      </c>
      <c r="I100" s="16">
        <v>38.676000000000002</v>
      </c>
      <c r="J100" s="16">
        <v>0.04</v>
      </c>
      <c r="K100" s="16">
        <v>0</v>
      </c>
      <c r="L100" s="16">
        <v>0</v>
      </c>
      <c r="M100" s="16">
        <v>0</v>
      </c>
      <c r="N100" s="16">
        <v>0.24</v>
      </c>
      <c r="O100" s="16">
        <v>6.44</v>
      </c>
      <c r="P100" s="16">
        <v>1.66</v>
      </c>
      <c r="Q100" s="16">
        <v>0</v>
      </c>
      <c r="R100" s="16">
        <v>0</v>
      </c>
      <c r="S100" s="16">
        <v>0.2</v>
      </c>
      <c r="T100" s="16">
        <v>0.5</v>
      </c>
      <c r="U100" s="16">
        <v>122</v>
      </c>
      <c r="V100" s="16">
        <v>49</v>
      </c>
      <c r="W100" s="16">
        <v>7</v>
      </c>
      <c r="X100" s="16">
        <v>9.4</v>
      </c>
      <c r="Y100" s="16">
        <v>31.6</v>
      </c>
      <c r="Z100" s="16">
        <v>0.78</v>
      </c>
      <c r="AA100" s="16">
        <v>0</v>
      </c>
      <c r="AB100" s="16">
        <v>1</v>
      </c>
      <c r="AC100" s="16">
        <v>0.2</v>
      </c>
      <c r="AD100" s="16">
        <v>0.28000000000000003</v>
      </c>
      <c r="AE100" s="16">
        <v>0.04</v>
      </c>
      <c r="AF100" s="16">
        <v>0.02</v>
      </c>
      <c r="AG100" s="16">
        <v>0.14000000000000001</v>
      </c>
      <c r="AH100" s="16">
        <v>0.4</v>
      </c>
      <c r="AI100" s="16">
        <v>0</v>
      </c>
      <c r="AJ100" s="5">
        <v>0</v>
      </c>
      <c r="AK100" s="5">
        <v>64.400000000000006</v>
      </c>
      <c r="AL100" s="5">
        <v>49.6</v>
      </c>
      <c r="AM100" s="5">
        <v>85.4</v>
      </c>
      <c r="AN100" s="5">
        <v>44.6</v>
      </c>
      <c r="AO100" s="5">
        <v>18.600000000000001</v>
      </c>
      <c r="AP100" s="5">
        <v>39.6</v>
      </c>
      <c r="AQ100" s="5">
        <v>16</v>
      </c>
      <c r="AR100" s="5">
        <v>74.2</v>
      </c>
      <c r="AS100" s="5">
        <v>59.4</v>
      </c>
      <c r="AT100" s="5">
        <v>58.2</v>
      </c>
      <c r="AU100" s="5">
        <v>92.8</v>
      </c>
      <c r="AV100" s="5">
        <v>24.8</v>
      </c>
      <c r="AW100" s="5">
        <v>62</v>
      </c>
      <c r="AX100" s="5">
        <v>311.8</v>
      </c>
      <c r="AY100" s="5">
        <v>0</v>
      </c>
      <c r="AZ100" s="5">
        <v>105.2</v>
      </c>
      <c r="BA100" s="5">
        <v>58.2</v>
      </c>
      <c r="BB100" s="5">
        <v>36</v>
      </c>
      <c r="BC100" s="5">
        <v>26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0.03</v>
      </c>
      <c r="BL100" s="5">
        <v>0</v>
      </c>
      <c r="BM100" s="5">
        <v>0</v>
      </c>
      <c r="BN100" s="5">
        <v>0</v>
      </c>
      <c r="BO100" s="5">
        <v>0</v>
      </c>
      <c r="BP100" s="5">
        <v>0</v>
      </c>
      <c r="BQ100" s="5">
        <v>0</v>
      </c>
      <c r="BR100" s="5">
        <v>0</v>
      </c>
      <c r="BS100" s="5">
        <v>0.02</v>
      </c>
      <c r="BT100" s="5">
        <v>0</v>
      </c>
      <c r="BU100" s="5">
        <v>0</v>
      </c>
      <c r="BV100" s="5">
        <v>0.1</v>
      </c>
      <c r="BW100" s="5">
        <v>0.02</v>
      </c>
      <c r="BX100" s="5">
        <v>0</v>
      </c>
      <c r="BY100" s="5">
        <v>0</v>
      </c>
      <c r="BZ100" s="5">
        <v>0</v>
      </c>
      <c r="CA100" s="5">
        <v>0</v>
      </c>
      <c r="CB100" s="5">
        <v>9.4</v>
      </c>
    </row>
    <row r="101" spans="1:80" s="20" customFormat="1" ht="12.75" customHeight="1">
      <c r="A101" s="17"/>
      <c r="B101" s="18" t="s">
        <v>93</v>
      </c>
      <c r="C101" s="19"/>
      <c r="D101" s="19">
        <v>18.05</v>
      </c>
      <c r="E101" s="19">
        <v>10.27</v>
      </c>
      <c r="F101" s="19">
        <v>9.68</v>
      </c>
      <c r="G101" s="19">
        <v>3.49</v>
      </c>
      <c r="H101" s="19">
        <v>80.86</v>
      </c>
      <c r="I101" s="19">
        <v>472.51</v>
      </c>
      <c r="J101" s="19">
        <v>4.7</v>
      </c>
      <c r="K101" s="19">
        <v>1.79</v>
      </c>
      <c r="L101" s="19">
        <v>0</v>
      </c>
      <c r="M101" s="19">
        <v>0</v>
      </c>
      <c r="N101" s="19">
        <v>24.2</v>
      </c>
      <c r="O101" s="19">
        <v>50.6</v>
      </c>
      <c r="P101" s="19">
        <v>6.05</v>
      </c>
      <c r="Q101" s="19">
        <v>0</v>
      </c>
      <c r="R101" s="19">
        <v>0</v>
      </c>
      <c r="S101" s="19">
        <v>0.56000000000000005</v>
      </c>
      <c r="T101" s="19">
        <v>6.33</v>
      </c>
      <c r="U101" s="19">
        <v>517.45000000000005</v>
      </c>
      <c r="V101" s="19">
        <v>863.74</v>
      </c>
      <c r="W101" s="19">
        <v>251.35</v>
      </c>
      <c r="X101" s="19">
        <v>126.84</v>
      </c>
      <c r="Y101" s="19">
        <v>319.25</v>
      </c>
      <c r="Z101" s="19">
        <v>8.39</v>
      </c>
      <c r="AA101" s="19">
        <v>878.53</v>
      </c>
      <c r="AB101" s="19">
        <v>23.44</v>
      </c>
      <c r="AC101" s="19">
        <v>112.37</v>
      </c>
      <c r="AD101" s="19">
        <v>2.44</v>
      </c>
      <c r="AE101" s="19">
        <v>0.19</v>
      </c>
      <c r="AF101" s="19">
        <v>0.41</v>
      </c>
      <c r="AG101" s="19">
        <v>1.56</v>
      </c>
      <c r="AH101" s="19">
        <v>7.64</v>
      </c>
      <c r="AI101" s="19">
        <v>13.89</v>
      </c>
      <c r="AJ101" s="20">
        <v>0</v>
      </c>
      <c r="AK101" s="20">
        <v>415.07</v>
      </c>
      <c r="AL101" s="20">
        <v>343.19</v>
      </c>
      <c r="AM101" s="20">
        <v>615.48</v>
      </c>
      <c r="AN101" s="20">
        <v>301.54000000000002</v>
      </c>
      <c r="AO101" s="20">
        <v>157.78</v>
      </c>
      <c r="AP101" s="20">
        <v>262.02</v>
      </c>
      <c r="AQ101" s="20">
        <v>102.88</v>
      </c>
      <c r="AR101" s="20">
        <v>397.02</v>
      </c>
      <c r="AS101" s="20">
        <v>346.74</v>
      </c>
      <c r="AT101" s="20">
        <v>425.2</v>
      </c>
      <c r="AU101" s="20">
        <v>493.55</v>
      </c>
      <c r="AV101" s="20">
        <v>161.38999999999999</v>
      </c>
      <c r="AW101" s="20">
        <v>298.27</v>
      </c>
      <c r="AX101" s="20">
        <v>1432.15</v>
      </c>
      <c r="AY101" s="20">
        <v>0.81</v>
      </c>
      <c r="AZ101" s="20">
        <v>426.85</v>
      </c>
      <c r="BA101" s="20">
        <v>343.92</v>
      </c>
      <c r="BB101" s="20">
        <v>278.81</v>
      </c>
      <c r="BC101" s="20">
        <v>145.86000000000001</v>
      </c>
      <c r="BD101" s="20">
        <v>0.18</v>
      </c>
      <c r="BE101" s="20">
        <v>0.08</v>
      </c>
      <c r="BF101" s="20">
        <v>0.04</v>
      </c>
      <c r="BG101" s="20">
        <v>0.11</v>
      </c>
      <c r="BH101" s="20">
        <v>0.12</v>
      </c>
      <c r="BI101" s="20">
        <v>0.55000000000000004</v>
      </c>
      <c r="BJ101" s="20">
        <v>0</v>
      </c>
      <c r="BK101" s="20">
        <v>1.96</v>
      </c>
      <c r="BL101" s="20">
        <v>0</v>
      </c>
      <c r="BM101" s="20">
        <v>0.64</v>
      </c>
      <c r="BN101" s="20">
        <v>0.01</v>
      </c>
      <c r="BO101" s="20">
        <v>0.02</v>
      </c>
      <c r="BP101" s="20">
        <v>0</v>
      </c>
      <c r="BQ101" s="20">
        <v>0.1</v>
      </c>
      <c r="BR101" s="20">
        <v>0.18</v>
      </c>
      <c r="BS101" s="20">
        <v>1.99</v>
      </c>
      <c r="BT101" s="20">
        <v>0</v>
      </c>
      <c r="BU101" s="20">
        <v>0</v>
      </c>
      <c r="BV101" s="20">
        <v>1.95</v>
      </c>
      <c r="BW101" s="20">
        <v>0.56000000000000005</v>
      </c>
      <c r="BX101" s="20">
        <v>0</v>
      </c>
      <c r="BY101" s="20">
        <v>0</v>
      </c>
      <c r="BZ101" s="20">
        <v>0</v>
      </c>
      <c r="CA101" s="20">
        <v>0</v>
      </c>
      <c r="CB101" s="20">
        <v>429.65</v>
      </c>
    </row>
    <row r="102" spans="1:80" s="20" customFormat="1" ht="12.75" customHeight="1">
      <c r="A102" s="17"/>
      <c r="B102" s="18" t="s">
        <v>94</v>
      </c>
      <c r="C102" s="19"/>
      <c r="D102" s="19">
        <v>18.05</v>
      </c>
      <c r="E102" s="19">
        <v>10.27</v>
      </c>
      <c r="F102" s="19">
        <v>9.68</v>
      </c>
      <c r="G102" s="19">
        <v>3.49</v>
      </c>
      <c r="H102" s="19">
        <v>80.86</v>
      </c>
      <c r="I102" s="19">
        <v>472.51</v>
      </c>
      <c r="J102" s="19">
        <v>4.7</v>
      </c>
      <c r="K102" s="19">
        <v>1.79</v>
      </c>
      <c r="L102" s="19">
        <v>0</v>
      </c>
      <c r="M102" s="19">
        <v>0</v>
      </c>
      <c r="N102" s="19">
        <v>24.2</v>
      </c>
      <c r="O102" s="19">
        <v>50.6</v>
      </c>
      <c r="P102" s="19">
        <v>6.05</v>
      </c>
      <c r="Q102" s="19">
        <v>0</v>
      </c>
      <c r="R102" s="19">
        <v>0</v>
      </c>
      <c r="S102" s="19">
        <v>0.56000000000000005</v>
      </c>
      <c r="T102" s="19">
        <v>6.33</v>
      </c>
      <c r="U102" s="19">
        <v>517.45000000000005</v>
      </c>
      <c r="V102" s="19">
        <v>863.74</v>
      </c>
      <c r="W102" s="19">
        <v>251.35</v>
      </c>
      <c r="X102" s="19">
        <v>126.84</v>
      </c>
      <c r="Y102" s="19">
        <v>319.25</v>
      </c>
      <c r="Z102" s="19">
        <v>8.39</v>
      </c>
      <c r="AA102" s="19">
        <v>878.53</v>
      </c>
      <c r="AB102" s="19">
        <v>23.44</v>
      </c>
      <c r="AC102" s="19">
        <v>112.37</v>
      </c>
      <c r="AD102" s="19">
        <v>2.44</v>
      </c>
      <c r="AE102" s="19">
        <v>0.19</v>
      </c>
      <c r="AF102" s="19">
        <v>0.41</v>
      </c>
      <c r="AG102" s="19">
        <v>1.56</v>
      </c>
      <c r="AH102" s="19">
        <v>7.64</v>
      </c>
      <c r="AI102" s="19">
        <v>13.89</v>
      </c>
      <c r="AJ102" s="20">
        <v>0</v>
      </c>
      <c r="AK102" s="20">
        <v>415.07</v>
      </c>
      <c r="AL102" s="20">
        <v>343.19</v>
      </c>
      <c r="AM102" s="20">
        <v>615.48</v>
      </c>
      <c r="AN102" s="20">
        <v>301.54000000000002</v>
      </c>
      <c r="AO102" s="20">
        <v>157.78</v>
      </c>
      <c r="AP102" s="20">
        <v>262.02</v>
      </c>
      <c r="AQ102" s="20">
        <v>102.88</v>
      </c>
      <c r="AR102" s="20">
        <v>397.02</v>
      </c>
      <c r="AS102" s="20">
        <v>346.74</v>
      </c>
      <c r="AT102" s="20">
        <v>425.2</v>
      </c>
      <c r="AU102" s="20">
        <v>493.55</v>
      </c>
      <c r="AV102" s="20">
        <v>161.38999999999999</v>
      </c>
      <c r="AW102" s="20">
        <v>298.27</v>
      </c>
      <c r="AX102" s="20">
        <v>1432.15</v>
      </c>
      <c r="AY102" s="20">
        <v>0.81</v>
      </c>
      <c r="AZ102" s="20">
        <v>426.85</v>
      </c>
      <c r="BA102" s="20">
        <v>343.92</v>
      </c>
      <c r="BB102" s="20">
        <v>278.81</v>
      </c>
      <c r="BC102" s="20">
        <v>145.86000000000001</v>
      </c>
      <c r="BD102" s="20">
        <v>0.18</v>
      </c>
      <c r="BE102" s="20">
        <v>0.08</v>
      </c>
      <c r="BF102" s="20">
        <v>0.04</v>
      </c>
      <c r="BG102" s="20">
        <v>0.11</v>
      </c>
      <c r="BH102" s="20">
        <v>0.12</v>
      </c>
      <c r="BI102" s="20">
        <v>0.55000000000000004</v>
      </c>
      <c r="BJ102" s="20">
        <v>0</v>
      </c>
      <c r="BK102" s="20">
        <v>1.96</v>
      </c>
      <c r="BL102" s="20">
        <v>0</v>
      </c>
      <c r="BM102" s="20">
        <v>0.64</v>
      </c>
      <c r="BN102" s="20">
        <v>0.01</v>
      </c>
      <c r="BO102" s="20">
        <v>0.02</v>
      </c>
      <c r="BP102" s="20">
        <v>0</v>
      </c>
      <c r="BQ102" s="20">
        <v>0.1</v>
      </c>
      <c r="BR102" s="20">
        <v>0.18</v>
      </c>
      <c r="BS102" s="20">
        <v>1.99</v>
      </c>
      <c r="BT102" s="20">
        <v>0</v>
      </c>
      <c r="BU102" s="20">
        <v>0</v>
      </c>
      <c r="BV102" s="20">
        <v>1.95</v>
      </c>
      <c r="BW102" s="20">
        <v>0.56000000000000005</v>
      </c>
      <c r="BX102" s="20">
        <v>0</v>
      </c>
      <c r="BY102" s="20">
        <v>0</v>
      </c>
      <c r="BZ102" s="20">
        <v>0</v>
      </c>
      <c r="CA102" s="20">
        <v>0</v>
      </c>
      <c r="CB102" s="20">
        <v>429.65</v>
      </c>
    </row>
    <row r="103" spans="1:80" s="20" customFormat="1" ht="12.75" customHeight="1">
      <c r="A103" s="17"/>
      <c r="B103" s="18" t="s">
        <v>130</v>
      </c>
      <c r="C103" s="19"/>
      <c r="D103" s="19">
        <f>$D$11+$D$21+$D$31+$D$41+$D$51+$D$62+$D$71+$D$81+$D$92+$D$102</f>
        <v>248.22</v>
      </c>
      <c r="E103" s="19">
        <f>$E$11+$E$21+$E$31+$E$41+$E$51+$E$62+$E$71+$E$81+$E$92+$E$102</f>
        <v>147.78</v>
      </c>
      <c r="F103" s="19">
        <f>$F$11+$F$21+$F$31+$F$41+$F$51+$F$62+$F$71+$F$81+$F$92+$F$102</f>
        <v>177.65</v>
      </c>
      <c r="G103" s="19">
        <f>$G$11+$G$21+$G$31+$G$41+$G$51+$G$62+$G$71+$G$81+$G$92+$G$102</f>
        <v>42.300000000000004</v>
      </c>
      <c r="H103" s="19">
        <f>$H$11+$H$21+$H$31+$H$41+$H$51+$H$62+$H$71+$H$81+$H$92+$H$102</f>
        <v>802.38000000000011</v>
      </c>
      <c r="I103" s="19">
        <f>$I$11+$I$21+$I$31+$I$41+$I$51+$I$62+$I$71+$I$81+$I$92+$I$102</f>
        <v>5648.4800000000005</v>
      </c>
      <c r="J103" s="19">
        <f>$J$11+$J$21+$J$31+$J$41+$J$51+$J$62+$J$71+$J$81+$J$92+$J$102</f>
        <v>76.78</v>
      </c>
      <c r="K103" s="19">
        <f>$K$11+$K$21+$K$31+$K$41+$K$51+$K$62+$K$71+$K$81+$K$92+$K$102</f>
        <v>20.64</v>
      </c>
      <c r="L103" s="19">
        <f>$L$11+$L$21+$L$31+$L$41+$L$51+$L$62+$L$71+$L$81+$L$92+$L$102</f>
        <v>0</v>
      </c>
      <c r="M103" s="19">
        <f>$M$11+$M$21+$M$31+$M$41+$M$51+$M$62+$M$71+$M$81+$M$92+$M$102</f>
        <v>0</v>
      </c>
      <c r="N103" s="19">
        <f>$N$11+$N$21+$N$31+$N$41+$N$51+$N$62+$N$71+$N$81+$N$92+$N$102</f>
        <v>314.83999999999997</v>
      </c>
      <c r="O103" s="19">
        <f>$O$11+$O$21+$O$31+$O$41+$O$51+$O$62+$O$71+$O$81+$O$92+$O$102</f>
        <v>411.69</v>
      </c>
      <c r="P103" s="19">
        <f>$P$11+$P$21+$P$31+$P$41+$P$51+$P$62+$P$71+$P$81+$P$92+$P$102</f>
        <v>75.850000000000009</v>
      </c>
      <c r="Q103" s="19">
        <f>$Q$11+$Q$21+$Q$31+$Q$41+$Q$51+$Q$62+$Q$71+$Q$81+$Q$92+$Q$102</f>
        <v>0</v>
      </c>
      <c r="R103" s="19">
        <f>$R$11+$R$21+$R$31+$R$41+$R$51+$R$62+$R$71+$R$81+$R$92+$R$102</f>
        <v>0</v>
      </c>
      <c r="S103" s="19">
        <f>$S$11+$S$21+$S$31+$S$41+$S$51+$S$62+$S$71+$S$81+$S$92+$S$102</f>
        <v>6.9600000000000009</v>
      </c>
      <c r="T103" s="19">
        <f>$T$11+$T$21+$T$31+$T$41+$T$51+$T$62+$T$71+$T$81+$T$92+$T$102</f>
        <v>65.8</v>
      </c>
      <c r="U103" s="19">
        <f>$U$11+$U$21+$U$31+$U$41+$U$51+$U$62+$U$71+$U$81+$U$92+$U$102</f>
        <v>5473.4299999999994</v>
      </c>
      <c r="V103" s="19">
        <f>$V$11+$V$21+$V$31+$V$41+$V$51+$V$62+$V$71+$V$81+$V$92+$V$102</f>
        <v>10249.17</v>
      </c>
      <c r="W103" s="19">
        <f>$W$11+$W$21+$W$31+$W$41+$W$51+$W$62+$W$71+$W$81+$W$92+$W$102</f>
        <v>2692.8199999999997</v>
      </c>
      <c r="X103" s="19">
        <f>$X$11+$X$21+$X$31+$X$41+$X$51+$X$62+$X$71+$X$81+$X$92+$X$102</f>
        <v>1273.8799999999999</v>
      </c>
      <c r="Y103" s="19">
        <f>$Y$11+$Y$21+$Y$31+$Y$41+$Y$51+$Y$62+$Y$71+$Y$81+$Y$92+$Y$102</f>
        <v>3410.9999999999995</v>
      </c>
      <c r="Z103" s="19">
        <f>$Z$11+$Z$21+$Z$31+$Z$41+$Z$51+$Z$62+$Z$71+$Z$81+$Z$92+$Z$102</f>
        <v>93.659999999999982</v>
      </c>
      <c r="AA103" s="19">
        <f>$AA$11+$AA$21+$AA$31+$AA$41+$AA$51+$AA$62+$AA$71+$AA$81+$AA$92+$AA$102</f>
        <v>8342.66</v>
      </c>
      <c r="AB103" s="19">
        <f>$AB$11+$AB$21+$AB$31+$AB$41+$AB$51+$AB$62+$AB$71+$AB$81+$AB$92+$AB$102</f>
        <v>18678.64</v>
      </c>
      <c r="AC103" s="19">
        <f>$AC$11+$AC$21+$AC$31+$AC$41+$AC$51+$AC$62+$AC$71+$AC$81+$AC$92+$AC$102</f>
        <v>4948.22</v>
      </c>
      <c r="AD103" s="19">
        <f>$AD$11+$AD$21+$AD$31+$AD$41+$AD$51+$AD$62+$AD$71+$AD$81+$AD$92+$AD$102</f>
        <v>36.69</v>
      </c>
      <c r="AE103" s="19">
        <f>$AE$11+$AE$21+$AE$31+$AE$41+$AE$51+$AE$62+$AE$71+$AE$81+$AE$92+$AE$102</f>
        <v>3.4999999999999996</v>
      </c>
      <c r="AF103" s="19">
        <f>$AF$11+$AF$21+$AF$31+$AF$41+$AF$51+$AF$62+$AF$71+$AF$81+$AF$92+$AF$102</f>
        <v>6.13</v>
      </c>
      <c r="AG103" s="19">
        <f>$AG$11+$AG$21+$AG$31+$AG$41+$AG$51+$AG$62+$AG$71+$AG$81+$AG$92+$AG$102</f>
        <v>48.6</v>
      </c>
      <c r="AH103" s="19">
        <f>$AH$11+$AH$21+$AH$31+$AH$41+$AH$51+$AH$62+$AH$71+$AH$81+$AH$92+$AH$102</f>
        <v>115.42999999999999</v>
      </c>
      <c r="AI103" s="19">
        <f>$AI$11+$AI$21+$AI$31+$AI$41+$AI$51+$AI$62+$AI$71+$AI$81+$AI$92+$AI$102</f>
        <v>283.74999999999994</v>
      </c>
      <c r="AJ103" s="20">
        <f>$AJ$11+$AJ$21+$AJ$31+$AJ$41+$AJ$51+$AJ$62+$AJ$71+$AJ$81+$AJ$92+$AJ$102</f>
        <v>0</v>
      </c>
      <c r="AK103" s="20">
        <f>$AK$11+$AK$21+$AK$31+$AK$41+$AK$51+$AK$62+$AK$71+$AK$81+$AK$92+$AK$102</f>
        <v>10349.65</v>
      </c>
      <c r="AL103" s="20">
        <f>$AL$11+$AL$21+$AL$31+$AL$41+$AL$51+$AL$62+$AL$71+$AL$81+$AL$92+$AL$102</f>
        <v>8454.0299999999988</v>
      </c>
      <c r="AM103" s="20">
        <f>$AM$11+$AM$21+$AM$31+$AM$41+$AM$51+$AM$62+$AM$71+$AM$81+$AM$92+$AM$102</f>
        <v>15279.939999999999</v>
      </c>
      <c r="AN103" s="20">
        <f>$AN$11+$AN$21+$AN$31+$AN$41+$AN$51+$AN$62+$AN$71+$AN$81+$AN$92+$AN$102</f>
        <v>15794.400000000001</v>
      </c>
      <c r="AO103" s="20">
        <f>$AO$11+$AO$21+$AO$31+$AO$41+$AO$51+$AO$62+$AO$71+$AO$81+$AO$92+$AO$102</f>
        <v>4512.3499999999995</v>
      </c>
      <c r="AP103" s="20">
        <f>$AP$11+$AP$21+$AP$31+$AP$41+$AP$51+$AP$62+$AP$71+$AP$81+$AP$92+$AP$102</f>
        <v>8119.5099999999984</v>
      </c>
      <c r="AQ103" s="20">
        <f>$AQ$11+$AQ$21+$AQ$31+$AQ$41+$AQ$51+$AQ$62+$AQ$71+$AQ$81+$AQ$92+$AQ$102</f>
        <v>2552.19</v>
      </c>
      <c r="AR103" s="20">
        <f>$AR$11+$AR$21+$AR$31+$AR$41+$AR$51+$AR$62+$AR$71+$AR$81+$AR$92+$AR$102</f>
        <v>8534.2899999999991</v>
      </c>
      <c r="AS103" s="20">
        <f>$AS$11+$AS$21+$AS$31+$AS$41+$AS$51+$AS$62+$AS$71+$AS$81+$AS$92+$AS$102</f>
        <v>8054.829999999999</v>
      </c>
      <c r="AT103" s="20">
        <f>$AT$11+$AT$21+$AT$31+$AT$41+$AT$51+$AT$62+$AT$71+$AT$81+$AT$92+$AT$102</f>
        <v>9513.06</v>
      </c>
      <c r="AU103" s="20">
        <f>$AU$11+$AU$21+$AU$31+$AU$41+$AU$51+$AU$62+$AU$71+$AU$81+$AU$92+$AU$102</f>
        <v>12714.08</v>
      </c>
      <c r="AV103" s="20">
        <f>$AV$11+$AV$21+$AV$31+$AV$41+$AV$51+$AV$62+$AV$71+$AV$81+$AV$92+$AV$102</f>
        <v>5553.0000000000009</v>
      </c>
      <c r="AW103" s="20">
        <f>$AW$11+$AW$21+$AW$31+$AW$41+$AW$51+$AW$62+$AW$71+$AW$81+$AW$92+$AW$102</f>
        <v>7654.1999999999989</v>
      </c>
      <c r="AX103" s="20">
        <f>$AX$11+$AX$21+$AX$31+$AX$41+$AX$51+$AX$62+$AX$71+$AX$81+$AX$92+$AX$102</f>
        <v>30123.38</v>
      </c>
      <c r="AY103" s="20">
        <f>$AY$11+$AY$21+$AY$31+$AY$41+$AY$51+$AY$62+$AY$71+$AY$81+$AY$92+$AY$102</f>
        <v>993.28</v>
      </c>
      <c r="AZ103" s="20">
        <f>$AZ$11+$AZ$21+$AZ$31+$AZ$41+$AZ$51+$AZ$62+$AZ$71+$AZ$81+$AZ$92+$AZ$102</f>
        <v>8305.2900000000009</v>
      </c>
      <c r="BA103" s="20">
        <f>$BA$11+$BA$21+$BA$31+$BA$41+$BA$51+$BA$62+$BA$71+$BA$81+$BA$92+$BA$102</f>
        <v>7433.64</v>
      </c>
      <c r="BB103" s="20">
        <f>$BB$11+$BB$21+$BB$31+$BB$41+$BB$51+$BB$62+$BB$71+$BB$81+$BB$92+$BB$102</f>
        <v>6742.74</v>
      </c>
      <c r="BC103" s="20">
        <f>$BC$11+$BC$21+$BC$31+$BC$41+$BC$51+$BC$62+$BC$71+$BC$81+$BC$92+$BC$102</f>
        <v>2842.57</v>
      </c>
      <c r="BD103" s="20">
        <f>$BD$11+$BD$21+$BD$31+$BD$41+$BD$51+$BD$62+$BD$71+$BD$81+$BD$92+$BD$102</f>
        <v>1.3199999999999998</v>
      </c>
      <c r="BE103" s="20">
        <f>$BE$11+$BE$21+$BE$31+$BE$41+$BE$51+$BE$62+$BE$71+$BE$81+$BE$92+$BE$102</f>
        <v>0.59</v>
      </c>
      <c r="BF103" s="20">
        <f>$BF$11+$BF$21+$BF$31+$BF$41+$BF$51+$BF$62+$BF$71+$BF$81+$BF$92+$BF$102</f>
        <v>0.31</v>
      </c>
      <c r="BG103" s="20">
        <f>$BG$11+$BG$21+$BG$31+$BG$41+$BG$51+$BG$62+$BG$71+$BG$81+$BG$92+$BG$102</f>
        <v>0.8</v>
      </c>
      <c r="BH103" s="20">
        <f>$BH$11+$BH$21+$BH$31+$BH$41+$BH$51+$BH$62+$BH$71+$BH$81+$BH$92+$BH$102</f>
        <v>0.86</v>
      </c>
      <c r="BI103" s="20">
        <f>$BI$11+$BI$21+$BI$31+$BI$41+$BI$51+$BI$62+$BI$71+$BI$81+$BI$92+$BI$102</f>
        <v>4.13</v>
      </c>
      <c r="BJ103" s="20">
        <f>$BJ$11+$BJ$21+$BJ$31+$BJ$41+$BJ$51+$BJ$62+$BJ$71+$BJ$81+$BJ$92+$BJ$102</f>
        <v>0</v>
      </c>
      <c r="BK103" s="20">
        <f>$BK$11+$BK$21+$BK$31+$BK$41+$BK$51+$BK$62+$BK$71+$BK$81+$BK$92+$BK$102</f>
        <v>16.169999999999998</v>
      </c>
      <c r="BL103" s="20">
        <f>$BL$11+$BL$21+$BL$31+$BL$41+$BL$51+$BL$62+$BL$71+$BL$81+$BL$92+$BL$102</f>
        <v>0</v>
      </c>
      <c r="BM103" s="20">
        <f>$BM$11+$BM$21+$BM$31+$BM$41+$BM$51+$BM$62+$BM$71+$BM$81+$BM$92+$BM$102</f>
        <v>5.39</v>
      </c>
      <c r="BN103" s="20">
        <f>$BN$11+$BN$21+$BN$31+$BN$41+$BN$51+$BN$62+$BN$71+$BN$81+$BN$92+$BN$102</f>
        <v>0.15000000000000002</v>
      </c>
      <c r="BO103" s="20">
        <f>$BO$11+$BO$21+$BO$31+$BO$41+$BO$51+$BO$62+$BO$71+$BO$81+$BO$92+$BO$102</f>
        <v>0.19999999999999998</v>
      </c>
      <c r="BP103" s="20">
        <f>$BP$11+$BP$21+$BP$31+$BP$41+$BP$51+$BP$62+$BP$71+$BP$81+$BP$92+$BP$102</f>
        <v>0</v>
      </c>
      <c r="BQ103" s="20">
        <f>$BQ$11+$BQ$21+$BQ$31+$BQ$41+$BQ$51+$BQ$62+$BQ$71+$BQ$81+$BQ$92+$BQ$102</f>
        <v>0.74</v>
      </c>
      <c r="BR103" s="20">
        <f>$BR$11+$BR$21+$BR$31+$BR$41+$BR$51+$BR$62+$BR$71+$BR$81+$BR$92+$BR$102</f>
        <v>1.4000000000000001</v>
      </c>
      <c r="BS103" s="20">
        <f>$BS$11+$BS$21+$BS$31+$BS$41+$BS$51+$BS$62+$BS$71+$BS$81+$BS$92+$BS$102</f>
        <v>19.829999999999998</v>
      </c>
      <c r="BT103" s="20">
        <f>$BT$11+$BT$21+$BT$31+$BT$41+$BT$51+$BT$62+$BT$71+$BT$81+$BT$92+$BT$102</f>
        <v>0.02</v>
      </c>
      <c r="BU103" s="20">
        <f>$BU$11+$BU$21+$BU$31+$BU$41+$BU$51+$BU$62+$BU$71+$BU$81+$BU$92+$BU$102</f>
        <v>0</v>
      </c>
      <c r="BV103" s="20">
        <f>$BV$11+$BV$21+$BV$31+$BV$41+$BV$51+$BV$62+$BV$71+$BV$81+$BV$92+$BV$102</f>
        <v>22.709999999999997</v>
      </c>
      <c r="BW103" s="20">
        <f>$BW$11+$BW$21+$BW$31+$BW$41+$BW$51+$BW$62+$BW$71+$BW$81+$BW$92+$BW$102</f>
        <v>5.0999999999999996</v>
      </c>
      <c r="BX103" s="20">
        <f>$BX$11+$BX$21+$BX$31+$BX$41+$BX$51+$BX$62+$BX$71+$BX$81+$BX$92+$BX$102</f>
        <v>0.02</v>
      </c>
      <c r="BY103" s="20">
        <f>$BY$11+$BY$21+$BY$31+$BY$41+$BY$51+$BY$62+$BY$71+$BY$81+$BY$92+$BY$102</f>
        <v>0</v>
      </c>
      <c r="BZ103" s="20">
        <f>$BZ$11+$BZ$21+$BZ$31+$BZ$41+$BZ$51+$BZ$62+$BZ$71+$BZ$81+$BZ$92+$BZ$102</f>
        <v>0</v>
      </c>
      <c r="CA103" s="20">
        <f>$CA$11+$CA$21+$CA$31+$CA$41+$CA$51+$CA$62+$CA$71+$CA$81+$CA$92+$CA$102</f>
        <v>0</v>
      </c>
      <c r="CB103" s="20">
        <f>$CB$11+$CB$21+$CB$31+$CB$41+$CB$51+$CB$62+$CB$71+$CB$81+$CB$92+$CB$102</f>
        <v>4206.8999999999996</v>
      </c>
    </row>
    <row r="113" spans="1:1" ht="12.75" customHeight="1">
      <c r="A113" s="2"/>
    </row>
    <row r="114" spans="1:1" ht="12.75" customHeight="1">
      <c r="A114" s="22" t="s">
        <v>137</v>
      </c>
    </row>
    <row r="115" spans="1:1" ht="12.75" customHeight="1">
      <c r="A115" s="22" t="s">
        <v>134</v>
      </c>
    </row>
    <row r="116" spans="1:1" ht="12.75" customHeight="1">
      <c r="A116" s="22" t="s">
        <v>135</v>
      </c>
    </row>
    <row r="117" spans="1:1" ht="12.75" customHeight="1">
      <c r="A117" s="22" t="s">
        <v>136</v>
      </c>
    </row>
  </sheetData>
  <mergeCells count="9">
    <mergeCell ref="A1:A2"/>
    <mergeCell ref="B1:B2"/>
    <mergeCell ref="AI1:AI2"/>
    <mergeCell ref="C1:C2"/>
    <mergeCell ref="D1:E1"/>
    <mergeCell ref="W1:Z1"/>
    <mergeCell ref="F1:G1"/>
    <mergeCell ref="H1:H2"/>
    <mergeCell ref="I1:I2"/>
  </mergeCells>
  <phoneticPr fontId="1" type="noConversion"/>
  <pageMargins left="0.59055118110236227" right="0.39370078740157483" top="0.78740157480314965" bottom="6.25E-2" header="0.31496062992125984" footer="0.31496062992125984"/>
  <pageSetup paperSize="9" orientation="portrait" horizontalDpi="300" verticalDpi="300" r:id="rId1"/>
  <headerFooter alignWithMargins="0">
    <oddHeader xml:space="preserve">&amp;L&amp;"Times New Roman,полужирный"&amp;11Десятидневное примерное меню для общеобразовательных учреждений.
Возрастная категория: 7-11 лет.  Сезон: осенне-зимний.&amp;"Times New Roman,обычный"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77</v>
      </c>
      <c r="B1" s="1">
        <v>44809</v>
      </c>
    </row>
    <row r="2" spans="1:2">
      <c r="A2" t="s">
        <v>78</v>
      </c>
      <c r="B2" s="1">
        <v>44799.393460648149</v>
      </c>
    </row>
    <row r="3" spans="1:2">
      <c r="A3" t="s">
        <v>79</v>
      </c>
      <c r="B3" t="s">
        <v>85</v>
      </c>
    </row>
    <row r="4" spans="1:2">
      <c r="A4" t="s">
        <v>80</v>
      </c>
      <c r="B4" t="s">
        <v>86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16.09.2022</vt:lpstr>
      <vt:lpstr>Dop</vt:lpstr>
      <vt:lpstr>Группа</vt:lpstr>
      <vt:lpstr>Дата_Печати</vt:lpstr>
      <vt:lpstr>Дата_Сост</vt:lpstr>
      <vt:lpstr>Физ_Норма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Отдел питания</cp:lastModifiedBy>
  <cp:lastPrinted>2021-11-09T09:41:33Z</cp:lastPrinted>
  <dcterms:created xsi:type="dcterms:W3CDTF">2002-09-22T07:35:02Z</dcterms:created>
  <dcterms:modified xsi:type="dcterms:W3CDTF">2022-08-31T04:02:14Z</dcterms:modified>
</cp:coreProperties>
</file>